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отчет 2014г." sheetId="11" r:id="rId1"/>
  </sheets>
  <calcPr calcId="125725" refMode="R1C1"/>
</workbook>
</file>

<file path=xl/calcChain.xml><?xml version="1.0" encoding="utf-8"?>
<calcChain xmlns="http://schemas.openxmlformats.org/spreadsheetml/2006/main">
  <c r="K36" i="11"/>
  <c r="K35"/>
  <c r="K29"/>
  <c r="K26"/>
  <c r="I60"/>
  <c r="M60" s="1"/>
  <c r="G60"/>
  <c r="K61"/>
  <c r="K59"/>
  <c r="K57"/>
  <c r="K52"/>
  <c r="K44"/>
  <c r="K42"/>
  <c r="K46"/>
  <c r="N30"/>
  <c r="N32"/>
  <c r="I32"/>
  <c r="G32"/>
  <c r="K32" s="1"/>
  <c r="K34"/>
  <c r="J22"/>
  <c r="J16" s="1"/>
  <c r="J15" s="1"/>
  <c r="J19"/>
  <c r="J31"/>
  <c r="J30" s="1"/>
  <c r="J18" s="1"/>
  <c r="H31"/>
  <c r="H30" s="1"/>
  <c r="H18" s="1"/>
  <c r="H19"/>
  <c r="L18"/>
  <c r="M18"/>
  <c r="G19"/>
  <c r="I19"/>
  <c r="K19"/>
  <c r="G25"/>
  <c r="G24" s="1"/>
  <c r="I25"/>
  <c r="I24" s="1"/>
  <c r="K24" s="1"/>
  <c r="G28"/>
  <c r="G27" s="1"/>
  <c r="I28"/>
  <c r="I27" s="1"/>
  <c r="K27" s="1"/>
  <c r="G31"/>
  <c r="I31"/>
  <c r="K31" s="1"/>
  <c r="G33"/>
  <c r="I33"/>
  <c r="K33" s="1"/>
  <c r="G35"/>
  <c r="L35" s="1"/>
  <c r="L28" s="1"/>
  <c r="I35"/>
  <c r="M35" s="1"/>
  <c r="M28" s="1"/>
  <c r="G41"/>
  <c r="I41"/>
  <c r="K41" s="1"/>
  <c r="G43"/>
  <c r="I43"/>
  <c r="K43" s="1"/>
  <c r="G45"/>
  <c r="I45"/>
  <c r="M45" s="1"/>
  <c r="L45"/>
  <c r="L47"/>
  <c r="M47"/>
  <c r="G51"/>
  <c r="G50" s="1"/>
  <c r="G49" s="1"/>
  <c r="G48" s="1"/>
  <c r="I51"/>
  <c r="M51" s="1"/>
  <c r="G56"/>
  <c r="G55" s="1"/>
  <c r="I56"/>
  <c r="I55" s="1"/>
  <c r="G58"/>
  <c r="I58"/>
  <c r="K58" s="1"/>
  <c r="K55" l="1"/>
  <c r="N31"/>
  <c r="K45"/>
  <c r="K28"/>
  <c r="K56"/>
  <c r="K25"/>
  <c r="K60"/>
  <c r="L60"/>
  <c r="K51"/>
  <c r="I54"/>
  <c r="I40"/>
  <c r="I30"/>
  <c r="H23"/>
  <c r="N23" s="1"/>
  <c r="L51"/>
  <c r="G30"/>
  <c r="G54"/>
  <c r="G53" s="1"/>
  <c r="G47" s="1"/>
  <c r="G40"/>
  <c r="L27"/>
  <c r="L25" s="1"/>
  <c r="L16" s="1"/>
  <c r="L15" s="1"/>
  <c r="I50"/>
  <c r="M27"/>
  <c r="M25" s="1"/>
  <c r="M16" s="1"/>
  <c r="M15" s="1"/>
  <c r="I39" l="1"/>
  <c r="I38" s="1"/>
  <c r="I37" s="1"/>
  <c r="K40"/>
  <c r="I18"/>
  <c r="K30"/>
  <c r="I53"/>
  <c r="K53" s="1"/>
  <c r="K54"/>
  <c r="I49"/>
  <c r="K50"/>
  <c r="G39"/>
  <c r="K39" s="1"/>
  <c r="I23"/>
  <c r="G23"/>
  <c r="G22" s="1"/>
  <c r="G16" s="1"/>
  <c r="K18"/>
  <c r="G18"/>
  <c r="H22"/>
  <c r="N22" s="1"/>
  <c r="I22" l="1"/>
  <c r="K23"/>
  <c r="I48"/>
  <c r="K49"/>
  <c r="G38"/>
  <c r="H16"/>
  <c r="N16" s="1"/>
  <c r="I16" l="1"/>
  <c r="K16" s="1"/>
  <c r="K22"/>
  <c r="K48"/>
  <c r="I47"/>
  <c r="G37"/>
  <c r="K38"/>
  <c r="H15"/>
  <c r="N15" s="1"/>
  <c r="I15" l="1"/>
  <c r="K15" s="1"/>
  <c r="K47"/>
  <c r="K37"/>
  <c r="G15"/>
</calcChain>
</file>

<file path=xl/sharedStrings.xml><?xml version="1.0" encoding="utf-8"?>
<sst xmlns="http://schemas.openxmlformats.org/spreadsheetml/2006/main" count="270" uniqueCount="60">
  <si>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</si>
  <si>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</si>
  <si>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</si>
  <si>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</si>
  <si>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</si>
  <si>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</si>
  <si>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</si>
  <si>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</si>
  <si>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</si>
  <si>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</si>
  <si>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</si>
  <si>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</si>
  <si>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</si>
  <si>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</si>
  <si>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</si>
  <si>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</si>
  <si>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</si>
  <si>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</si>
  <si>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</si>
  <si>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</si>
  <si>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</si>
  <si>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</si>
  <si>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</si>
  <si>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990 01 03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</si>
  <si>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</si>
  <si>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</si>
  <si>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</si>
  <si>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</si>
  <si>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990 01 04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</si>
  <si>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</si>
  <si>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</si>
  <si>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</si>
  <si>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</si>
  <si>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</si>
  <si>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</si>
  <si>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</si>
  <si>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</si>
  <si>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</si>
  <si>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</si>
  <si>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</si>
  <si>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</si>
  <si>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</si>
  <si>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</si>
  <si>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</si>
  <si>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</si>
  <si>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</si>
  <si>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</si>
  <si>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</si>
  <si>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</si>
  <si>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</si>
  <si>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</si>
  <si>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</si>
  <si>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</si>
  <si>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922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</si>
  <si>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</si>
  <si>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</si>
  <si>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</si>
  <si>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</si>
  <si>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830</t>
  </si>
  <si>
    <t>Отчет об исполнении бюджета за 2014 год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</si>
</sst>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4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164" fontId="12" fillId="0" borderId="21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topLeftCell="C31" workbookViewId="0">
      <selection activeCell="K35" sqref="K35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/>
    <row r="2" spans="1:14" ht="36.75" hidden="1" customHeight="1">
      <c r="A2" s="97"/>
      <c r="B2" s="97"/>
      <c r="C2" s="97"/>
      <c r="D2" s="97"/>
      <c r="E2" s="97"/>
      <c r="F2" s="97"/>
    </row>
    <row r="3" spans="1:14" ht="36.75" hidden="1" customHeight="1">
      <c r="A3" s="98"/>
      <c r="B3" s="98"/>
      <c r="C3" s="98"/>
      <c r="D3" s="98"/>
      <c r="E3" s="98"/>
      <c r="F3" s="98"/>
      <c r="G3" s="4"/>
      <c r="H3" s="4"/>
    </row>
    <row r="4" spans="1:14" ht="36.75" hidden="1" customHeight="1">
      <c r="A4" s="98"/>
      <c r="B4" s="98"/>
      <c r="C4" s="98"/>
      <c r="D4" s="98"/>
      <c r="E4" s="98"/>
      <c r="F4" s="98"/>
    </row>
    <row r="5" spans="1:14" ht="36.75" hidden="1" customHeight="1">
      <c r="A5" s="97"/>
      <c r="B5" s="97"/>
      <c r="C5" s="97"/>
      <c r="D5" s="97"/>
      <c r="E5" s="97"/>
      <c r="F5" s="97"/>
    </row>
    <row r="6" spans="1:14" ht="36.75" hidden="1" customHeight="1">
      <c r="A6" s="98"/>
      <c r="B6" s="98"/>
      <c r="C6" s="98"/>
      <c r="D6" s="98"/>
      <c r="E6" s="98"/>
      <c r="F6" s="98"/>
    </row>
    <row r="7" spans="1:14" ht="12.75" customHeight="1">
      <c r="A7" s="99" t="s">
        <v>59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4" ht="12.7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4" ht="32.25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4" ht="17.25" customHeight="1">
      <c r="A10" s="101" t="s">
        <v>17</v>
      </c>
      <c r="B10" s="104" t="s">
        <v>7</v>
      </c>
      <c r="C10" s="104" t="s">
        <v>8</v>
      </c>
      <c r="D10" s="104" t="s">
        <v>9</v>
      </c>
      <c r="E10" s="94" t="s">
        <v>1</v>
      </c>
      <c r="F10" s="94" t="s">
        <v>2</v>
      </c>
      <c r="G10" s="107" t="s">
        <v>57</v>
      </c>
      <c r="H10" s="113"/>
      <c r="I10" s="107" t="s">
        <v>55</v>
      </c>
      <c r="J10" s="113"/>
      <c r="K10" s="107" t="s">
        <v>54</v>
      </c>
      <c r="L10" s="108"/>
      <c r="M10" s="108"/>
      <c r="N10" s="109"/>
    </row>
    <row r="11" spans="1:14" ht="39" customHeight="1" thickBot="1">
      <c r="A11" s="102"/>
      <c r="B11" s="105"/>
      <c r="C11" s="105"/>
      <c r="D11" s="105"/>
      <c r="E11" s="95"/>
      <c r="F11" s="95"/>
      <c r="G11" s="114"/>
      <c r="H11" s="115"/>
      <c r="I11" s="114"/>
      <c r="J11" s="115"/>
      <c r="K11" s="110"/>
      <c r="L11" s="111"/>
      <c r="M11" s="111"/>
      <c r="N11" s="112"/>
    </row>
    <row r="12" spans="1:14" ht="21" customHeight="1">
      <c r="A12" s="102"/>
      <c r="B12" s="105"/>
      <c r="C12" s="105"/>
      <c r="D12" s="105"/>
      <c r="E12" s="95"/>
      <c r="F12" s="95"/>
      <c r="G12" s="94" t="s">
        <v>18</v>
      </c>
      <c r="H12" s="94" t="s">
        <v>56</v>
      </c>
      <c r="I12" s="94" t="s">
        <v>18</v>
      </c>
      <c r="J12" s="94" t="s">
        <v>56</v>
      </c>
      <c r="K12" s="94" t="s">
        <v>18</v>
      </c>
      <c r="L12" s="116" t="s">
        <v>15</v>
      </c>
      <c r="M12" s="119" t="s">
        <v>15</v>
      </c>
      <c r="N12" s="94" t="s">
        <v>56</v>
      </c>
    </row>
    <row r="13" spans="1:14" ht="62.25" customHeight="1" thickBot="1">
      <c r="A13" s="102"/>
      <c r="B13" s="105"/>
      <c r="C13" s="105"/>
      <c r="D13" s="105"/>
      <c r="E13" s="95"/>
      <c r="F13" s="95"/>
      <c r="G13" s="95"/>
      <c r="H13" s="95"/>
      <c r="I13" s="95"/>
      <c r="J13" s="95"/>
      <c r="K13" s="95"/>
      <c r="L13" s="117"/>
      <c r="M13" s="120"/>
      <c r="N13" s="95"/>
    </row>
    <row r="14" spans="1:14" ht="36.75" hidden="1" customHeight="1">
      <c r="A14" s="103"/>
      <c r="B14" s="106"/>
      <c r="C14" s="106"/>
      <c r="D14" s="106"/>
      <c r="E14" s="96"/>
      <c r="F14" s="96"/>
      <c r="G14" s="91"/>
      <c r="H14" s="91"/>
      <c r="I14" s="91"/>
      <c r="J14" s="91"/>
      <c r="K14" s="91"/>
      <c r="L14" s="118"/>
      <c r="M14" s="121"/>
      <c r="N14" s="91"/>
    </row>
    <row r="15" spans="1:14" s="5" customFormat="1" ht="21" thickBot="1">
      <c r="A15" s="36" t="s">
        <v>3</v>
      </c>
      <c r="B15" s="37">
        <v>900</v>
      </c>
      <c r="C15" s="37"/>
      <c r="D15" s="38"/>
      <c r="E15" s="39"/>
      <c r="F15" s="40"/>
      <c r="G15" s="42">
        <f>SUM(G16+G47+G37)</f>
        <v>131934</v>
      </c>
      <c r="H15" s="42">
        <f>SUM(H16+H47+H37)</f>
        <v>449</v>
      </c>
      <c r="I15" s="42">
        <f>SUM(I16+I47+I37)</f>
        <v>126360</v>
      </c>
      <c r="J15" s="42">
        <f>SUM(J16+J47+J37)</f>
        <v>449</v>
      </c>
      <c r="K15" s="41">
        <f>SUM(I15/G15)*100</f>
        <v>95.775160307426447</v>
      </c>
      <c r="L15" s="25" t="e">
        <f>L16+L47</f>
        <v>#REF!</v>
      </c>
      <c r="M15" s="16" t="e">
        <f>M16+M47</f>
        <v>#REF!</v>
      </c>
      <c r="N15" s="41">
        <f>SUM(J15/H15)*100</f>
        <v>100</v>
      </c>
    </row>
    <row r="16" spans="1:14" s="2" customFormat="1" ht="79.5" thickBot="1">
      <c r="A16" s="36" t="s">
        <v>12</v>
      </c>
      <c r="B16" s="43" t="s">
        <v>48</v>
      </c>
      <c r="C16" s="43" t="s">
        <v>10</v>
      </c>
      <c r="D16" s="44" t="s">
        <v>11</v>
      </c>
      <c r="E16" s="39"/>
      <c r="F16" s="40"/>
      <c r="G16" s="45">
        <f>SUM(G22)</f>
        <v>73836</v>
      </c>
      <c r="H16" s="45">
        <f>SUM(H22)</f>
        <v>449</v>
      </c>
      <c r="I16" s="45">
        <f>SUM(I22)</f>
        <v>73378</v>
      </c>
      <c r="J16" s="45">
        <f>SUM(J22)</f>
        <v>449</v>
      </c>
      <c r="K16" s="41">
        <f>SUM(I16/G16)*100</f>
        <v>99.379706376293413</v>
      </c>
      <c r="L16" s="26" t="e">
        <f>L18+L25+L28</f>
        <v>#REF!</v>
      </c>
      <c r="M16" s="20" t="e">
        <f>M18+M25+M28</f>
        <v>#REF!</v>
      </c>
      <c r="N16" s="41">
        <f>SUM(J16/H16)*100</f>
        <v>100</v>
      </c>
    </row>
    <row r="17" spans="1:14" s="2" customFormat="1" ht="36.75" hidden="1" customHeight="1">
      <c r="A17" s="46" t="s">
        <v>24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>
      <c r="A18" s="53" t="s">
        <v>25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73661</v>
      </c>
      <c r="H18" s="59">
        <f>SUM(H20+H27+H30)</f>
        <v>1262</v>
      </c>
      <c r="I18" s="59">
        <f>SUM(I20+I27+I30)</f>
        <v>73204</v>
      </c>
      <c r="J18" s="59">
        <f>SUM(J20+J27+J30)</f>
        <v>1262</v>
      </c>
      <c r="K18" s="58">
        <f>SUM(K20+K27+K30)</f>
        <v>1012.2259057929643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>
      <c r="A21" s="67"/>
      <c r="B21" s="61" t="s">
        <v>10</v>
      </c>
      <c r="C21" s="61" t="s">
        <v>10</v>
      </c>
      <c r="D21" s="62" t="s">
        <v>11</v>
      </c>
      <c r="E21" s="63" t="s">
        <v>43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>
      <c r="A22" s="71" t="s">
        <v>24</v>
      </c>
      <c r="B22" s="61" t="s">
        <v>48</v>
      </c>
      <c r="C22" s="61" t="s">
        <v>10</v>
      </c>
      <c r="D22" s="62" t="s">
        <v>11</v>
      </c>
      <c r="E22" s="63" t="s">
        <v>19</v>
      </c>
      <c r="F22" s="72"/>
      <c r="G22" s="74">
        <f>SUM(G23)</f>
        <v>73836</v>
      </c>
      <c r="H22" s="74">
        <f>SUM(H23)</f>
        <v>449</v>
      </c>
      <c r="I22" s="74">
        <f>SUM(I23)</f>
        <v>73378</v>
      </c>
      <c r="J22" s="74">
        <f>SUM(J23)</f>
        <v>449</v>
      </c>
      <c r="K22" s="73">
        <f>SUM(I22/G22)*100</f>
        <v>99.379706376293413</v>
      </c>
      <c r="L22" s="11"/>
      <c r="M22" s="11"/>
      <c r="N22" s="75">
        <f>SUM(J22/H22)*100</f>
        <v>100</v>
      </c>
    </row>
    <row r="23" spans="1:14" ht="48" thickBot="1">
      <c r="A23" s="53" t="s">
        <v>25</v>
      </c>
      <c r="B23" s="61" t="s">
        <v>48</v>
      </c>
      <c r="C23" s="61" t="s">
        <v>10</v>
      </c>
      <c r="D23" s="62" t="s">
        <v>11</v>
      </c>
      <c r="E23" s="63" t="s">
        <v>20</v>
      </c>
      <c r="F23" s="57"/>
      <c r="G23" s="23">
        <f>SUM(G24+G27+G30)</f>
        <v>73836</v>
      </c>
      <c r="H23" s="23">
        <f>SUM(H24+H27+H30)</f>
        <v>449</v>
      </c>
      <c r="I23" s="23">
        <f>SUM(I24+I27+I30)</f>
        <v>73378</v>
      </c>
      <c r="J23" s="23">
        <v>449</v>
      </c>
      <c r="K23" s="73">
        <f t="shared" ref="K23:K31" si="0">SUM(I23/G23)*100</f>
        <v>99.379706376293413</v>
      </c>
      <c r="L23" s="11"/>
      <c r="M23" s="11"/>
      <c r="N23" s="75">
        <f>SUM(J23/H23)*100</f>
        <v>100</v>
      </c>
    </row>
    <row r="24" spans="1:14" ht="32.25" thickBot="1">
      <c r="A24" s="46" t="s">
        <v>4</v>
      </c>
      <c r="B24" s="61" t="s">
        <v>48</v>
      </c>
      <c r="C24" s="61" t="s">
        <v>10</v>
      </c>
      <c r="D24" s="62" t="s">
        <v>11</v>
      </c>
      <c r="E24" s="63" t="s">
        <v>21</v>
      </c>
      <c r="F24" s="50"/>
      <c r="G24" s="76">
        <f t="shared" ref="G24:I25" si="1">SUM(G25)</f>
        <v>988</v>
      </c>
      <c r="H24" s="76"/>
      <c r="I24" s="76">
        <f t="shared" si="1"/>
        <v>987</v>
      </c>
      <c r="J24" s="76"/>
      <c r="K24" s="73">
        <f t="shared" si="0"/>
        <v>99.89878542510121</v>
      </c>
      <c r="L24" s="18"/>
      <c r="M24" s="18"/>
      <c r="N24" s="75"/>
    </row>
    <row r="25" spans="1:14" ht="95.25" thickBot="1">
      <c r="A25" s="67" t="s">
        <v>26</v>
      </c>
      <c r="B25" s="77" t="s">
        <v>48</v>
      </c>
      <c r="C25" s="77" t="s">
        <v>10</v>
      </c>
      <c r="D25" s="78" t="s">
        <v>11</v>
      </c>
      <c r="E25" s="63" t="s">
        <v>21</v>
      </c>
      <c r="F25" s="68" t="s">
        <v>22</v>
      </c>
      <c r="G25" s="70">
        <f t="shared" si="1"/>
        <v>988</v>
      </c>
      <c r="H25" s="70"/>
      <c r="I25" s="70">
        <f t="shared" si="1"/>
        <v>987</v>
      </c>
      <c r="J25" s="23"/>
      <c r="K25" s="73">
        <f t="shared" si="0"/>
        <v>99.89878542510121</v>
      </c>
      <c r="L25" s="15" t="e">
        <f>L26+L27</f>
        <v>#REF!</v>
      </c>
      <c r="M25" s="12" t="e">
        <f>M26+M27</f>
        <v>#REF!</v>
      </c>
      <c r="N25" s="75"/>
    </row>
    <row r="26" spans="1:14" ht="32.25" thickBot="1">
      <c r="A26" s="46" t="s">
        <v>45</v>
      </c>
      <c r="B26" s="47" t="s">
        <v>48</v>
      </c>
      <c r="C26" s="47" t="s">
        <v>10</v>
      </c>
      <c r="D26" s="48" t="s">
        <v>11</v>
      </c>
      <c r="E26" s="63" t="s">
        <v>21</v>
      </c>
      <c r="F26" s="50" t="s">
        <v>49</v>
      </c>
      <c r="G26" s="76">
        <v>988</v>
      </c>
      <c r="H26" s="76"/>
      <c r="I26" s="76">
        <v>987</v>
      </c>
      <c r="J26" s="76"/>
      <c r="K26" s="73">
        <f t="shared" si="0"/>
        <v>99.89878542510121</v>
      </c>
      <c r="L26" s="24"/>
      <c r="M26" s="18"/>
      <c r="N26" s="75"/>
    </row>
    <row r="27" spans="1:14" ht="32.25" thickBot="1">
      <c r="A27" s="46" t="s">
        <v>5</v>
      </c>
      <c r="B27" s="47" t="s">
        <v>48</v>
      </c>
      <c r="C27" s="47" t="s">
        <v>10</v>
      </c>
      <c r="D27" s="48" t="s">
        <v>11</v>
      </c>
      <c r="E27" s="49" t="s">
        <v>23</v>
      </c>
      <c r="F27" s="50"/>
      <c r="G27" s="76">
        <f t="shared" ref="G27:I28" si="2">SUM(G28)</f>
        <v>1463</v>
      </c>
      <c r="H27" s="76"/>
      <c r="I27" s="76">
        <f t="shared" si="2"/>
        <v>1461</v>
      </c>
      <c r="J27" s="76"/>
      <c r="K27" s="73">
        <f t="shared" si="0"/>
        <v>99.863294600136712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>
      <c r="A28" s="53" t="s">
        <v>26</v>
      </c>
      <c r="B28" s="54" t="s">
        <v>48</v>
      </c>
      <c r="C28" s="54" t="s">
        <v>10</v>
      </c>
      <c r="D28" s="55" t="s">
        <v>11</v>
      </c>
      <c r="E28" s="49" t="s">
        <v>23</v>
      </c>
      <c r="F28" s="57" t="s">
        <v>22</v>
      </c>
      <c r="G28" s="23">
        <f t="shared" si="2"/>
        <v>1463</v>
      </c>
      <c r="H28" s="23"/>
      <c r="I28" s="23">
        <f t="shared" si="2"/>
        <v>1461</v>
      </c>
      <c r="J28" s="23"/>
      <c r="K28" s="73">
        <f t="shared" si="0"/>
        <v>99.863294600136712</v>
      </c>
      <c r="L28" s="15" t="e">
        <f>#REF!+L35</f>
        <v>#REF!</v>
      </c>
      <c r="M28" s="12" t="e">
        <f>#REF!+M35</f>
        <v>#REF!</v>
      </c>
      <c r="N28" s="75"/>
    </row>
    <row r="29" spans="1:14" ht="32.25" thickBot="1">
      <c r="A29" s="46" t="s">
        <v>45</v>
      </c>
      <c r="B29" s="50" t="s">
        <v>48</v>
      </c>
      <c r="C29" s="47" t="s">
        <v>10</v>
      </c>
      <c r="D29" s="48" t="s">
        <v>11</v>
      </c>
      <c r="E29" s="49" t="s">
        <v>23</v>
      </c>
      <c r="F29" s="50" t="s">
        <v>49</v>
      </c>
      <c r="G29" s="76">
        <v>1463</v>
      </c>
      <c r="H29" s="76"/>
      <c r="I29" s="76">
        <v>1461</v>
      </c>
      <c r="J29" s="76"/>
      <c r="K29" s="73">
        <f t="shared" si="0"/>
        <v>99.863294600136712</v>
      </c>
      <c r="L29" s="21"/>
      <c r="M29" s="21"/>
      <c r="N29" s="75"/>
    </row>
    <row r="30" spans="1:14" thickBot="1">
      <c r="A30" s="46" t="s">
        <v>27</v>
      </c>
      <c r="B30" s="47" t="s">
        <v>48</v>
      </c>
      <c r="C30" s="47" t="s">
        <v>10</v>
      </c>
      <c r="D30" s="48" t="s">
        <v>11</v>
      </c>
      <c r="E30" s="49" t="s">
        <v>28</v>
      </c>
      <c r="F30" s="50"/>
      <c r="G30" s="76">
        <f>SUM(G31+G33+G35)</f>
        <v>71385</v>
      </c>
      <c r="H30" s="76">
        <f>SUM(H31+H33+H35)</f>
        <v>449</v>
      </c>
      <c r="I30" s="76">
        <f>SUM(I31+I33+I35)</f>
        <v>70930</v>
      </c>
      <c r="J30" s="76">
        <f>SUM(J31+J33+J35)</f>
        <v>449</v>
      </c>
      <c r="K30" s="73">
        <f t="shared" si="0"/>
        <v>99.362611192827615</v>
      </c>
      <c r="L30" s="24"/>
      <c r="M30" s="18"/>
      <c r="N30" s="75">
        <f>SUM(J30/H30)*100</f>
        <v>100</v>
      </c>
    </row>
    <row r="31" spans="1:14" ht="95.25" thickBot="1">
      <c r="A31" s="53" t="s">
        <v>26</v>
      </c>
      <c r="B31" s="54" t="s">
        <v>48</v>
      </c>
      <c r="C31" s="54" t="s">
        <v>10</v>
      </c>
      <c r="D31" s="55" t="s">
        <v>11</v>
      </c>
      <c r="E31" s="49" t="s">
        <v>28</v>
      </c>
      <c r="F31" s="57" t="s">
        <v>22</v>
      </c>
      <c r="G31" s="23">
        <f>SUM(G32)</f>
        <v>58301</v>
      </c>
      <c r="H31" s="23">
        <f>SUM(H32)</f>
        <v>449</v>
      </c>
      <c r="I31" s="23">
        <f>SUM(I32)</f>
        <v>58170</v>
      </c>
      <c r="J31" s="23">
        <f>SUM(J32)</f>
        <v>449</v>
      </c>
      <c r="K31" s="73">
        <f t="shared" si="0"/>
        <v>99.775304025659935</v>
      </c>
      <c r="L31" s="29"/>
      <c r="M31" s="11"/>
      <c r="N31" s="75">
        <f>SUM(J31/H31)*100</f>
        <v>100</v>
      </c>
    </row>
    <row r="32" spans="1:14" ht="32.25" thickBot="1">
      <c r="A32" s="46" t="s">
        <v>45</v>
      </c>
      <c r="B32" s="50" t="s">
        <v>48</v>
      </c>
      <c r="C32" s="47" t="s">
        <v>10</v>
      </c>
      <c r="D32" s="48" t="s">
        <v>11</v>
      </c>
      <c r="E32" s="49" t="s">
        <v>28</v>
      </c>
      <c r="F32" s="50" t="s">
        <v>49</v>
      </c>
      <c r="G32" s="75">
        <f>57852+449</f>
        <v>58301</v>
      </c>
      <c r="H32" s="75">
        <v>449</v>
      </c>
      <c r="I32" s="75">
        <f>57721+449</f>
        <v>58170</v>
      </c>
      <c r="J32" s="75">
        <v>449</v>
      </c>
      <c r="K32" s="75">
        <f>SUM(I32/G32)*100</f>
        <v>99.775304025659935</v>
      </c>
      <c r="L32" s="24"/>
      <c r="M32" s="18"/>
      <c r="N32" s="75">
        <f>SUM(J32/H32)*100</f>
        <v>100</v>
      </c>
    </row>
    <row r="33" spans="1:14" ht="32.25" thickBot="1">
      <c r="A33" s="46" t="s">
        <v>29</v>
      </c>
      <c r="B33" s="47" t="s">
        <v>48</v>
      </c>
      <c r="C33" s="47" t="s">
        <v>10</v>
      </c>
      <c r="D33" s="48" t="s">
        <v>11</v>
      </c>
      <c r="E33" s="49" t="s">
        <v>28</v>
      </c>
      <c r="F33" s="50" t="s">
        <v>30</v>
      </c>
      <c r="G33" s="76">
        <f>SUM(G34)</f>
        <v>12631</v>
      </c>
      <c r="H33" s="76"/>
      <c r="I33" s="76">
        <f>SUM(I34)</f>
        <v>12309</v>
      </c>
      <c r="J33" s="76"/>
      <c r="K33" s="75">
        <f>SUM(I33/G33)*100</f>
        <v>97.4507164911725</v>
      </c>
      <c r="L33" s="24"/>
      <c r="M33" s="18"/>
      <c r="N33" s="75"/>
    </row>
    <row r="34" spans="1:14" ht="48" thickBot="1">
      <c r="A34" s="46" t="s">
        <v>46</v>
      </c>
      <c r="B34" s="47" t="s">
        <v>48</v>
      </c>
      <c r="C34" s="47" t="s">
        <v>10</v>
      </c>
      <c r="D34" s="48" t="s">
        <v>11</v>
      </c>
      <c r="E34" s="49" t="s">
        <v>28</v>
      </c>
      <c r="F34" s="50" t="s">
        <v>50</v>
      </c>
      <c r="G34" s="76">
        <v>12631</v>
      </c>
      <c r="H34" s="76"/>
      <c r="I34" s="76">
        <v>12309</v>
      </c>
      <c r="J34" s="76"/>
      <c r="K34" s="75">
        <f>SUM(I34/G34)*100</f>
        <v>97.4507164911725</v>
      </c>
      <c r="L34" s="24"/>
      <c r="M34" s="18"/>
      <c r="N34" s="75"/>
    </row>
    <row r="35" spans="1:14" thickBot="1">
      <c r="A35" s="46" t="s">
        <v>31</v>
      </c>
      <c r="B35" s="47" t="s">
        <v>48</v>
      </c>
      <c r="C35" s="47" t="s">
        <v>10</v>
      </c>
      <c r="D35" s="48" t="s">
        <v>11</v>
      </c>
      <c r="E35" s="49" t="s">
        <v>28</v>
      </c>
      <c r="F35" s="50" t="s">
        <v>32</v>
      </c>
      <c r="G35" s="76">
        <f>SUM(G36)</f>
        <v>453</v>
      </c>
      <c r="H35" s="76"/>
      <c r="I35" s="76">
        <f>SUM(I36)</f>
        <v>451</v>
      </c>
      <c r="J35" s="76"/>
      <c r="K35" s="75">
        <f>SUM(I35/G35)*100</f>
        <v>99.558498896247244</v>
      </c>
      <c r="L35" s="30" t="e">
        <f>G35-#REF!</f>
        <v>#REF!</v>
      </c>
      <c r="M35" s="18" t="e">
        <f>I35-#REF!</f>
        <v>#REF!</v>
      </c>
      <c r="N35" s="75"/>
    </row>
    <row r="36" spans="1:14" thickBot="1">
      <c r="A36" s="46" t="s">
        <v>47</v>
      </c>
      <c r="B36" s="47" t="s">
        <v>48</v>
      </c>
      <c r="C36" s="47" t="s">
        <v>10</v>
      </c>
      <c r="D36" s="48" t="s">
        <v>11</v>
      </c>
      <c r="E36" s="49" t="s">
        <v>28</v>
      </c>
      <c r="F36" s="50" t="s">
        <v>51</v>
      </c>
      <c r="G36" s="76">
        <v>453</v>
      </c>
      <c r="H36" s="76"/>
      <c r="I36" s="76">
        <v>451</v>
      </c>
      <c r="J36" s="76"/>
      <c r="K36" s="75">
        <f>SUM(I36/G36)*100</f>
        <v>99.558498896247244</v>
      </c>
      <c r="L36" s="31"/>
      <c r="M36" s="18"/>
      <c r="N36" s="75"/>
    </row>
    <row r="37" spans="1:14" ht="63.75" thickBot="1">
      <c r="A37" s="36" t="s">
        <v>44</v>
      </c>
      <c r="B37" s="43" t="s">
        <v>53</v>
      </c>
      <c r="C37" s="43" t="s">
        <v>10</v>
      </c>
      <c r="D37" s="44" t="s">
        <v>33</v>
      </c>
      <c r="E37" s="39"/>
      <c r="F37" s="40"/>
      <c r="G37" s="42">
        <f t="shared" ref="G37:I39" si="3">SUM(G38)</f>
        <v>20115</v>
      </c>
      <c r="H37" s="42"/>
      <c r="I37" s="42">
        <f t="shared" si="3"/>
        <v>15378</v>
      </c>
      <c r="J37" s="42"/>
      <c r="K37" s="41">
        <f>SUM(I37/G37)*100</f>
        <v>76.45041014168531</v>
      </c>
      <c r="L37" s="32"/>
      <c r="M37" s="19"/>
      <c r="N37" s="41"/>
    </row>
    <row r="38" spans="1:14" thickBot="1">
      <c r="A38" s="46" t="s">
        <v>24</v>
      </c>
      <c r="B38" s="47" t="s">
        <v>53</v>
      </c>
      <c r="C38" s="47" t="s">
        <v>10</v>
      </c>
      <c r="D38" s="48" t="s">
        <v>33</v>
      </c>
      <c r="E38" s="49" t="s">
        <v>19</v>
      </c>
      <c r="F38" s="57"/>
      <c r="G38" s="23">
        <f t="shared" si="3"/>
        <v>20115</v>
      </c>
      <c r="H38" s="23"/>
      <c r="I38" s="23">
        <f t="shared" si="3"/>
        <v>15378</v>
      </c>
      <c r="J38" s="23"/>
      <c r="K38" s="75">
        <f>SUM(I38/G38)*100</f>
        <v>76.45041014168531</v>
      </c>
      <c r="L38" s="33"/>
      <c r="M38" s="11"/>
      <c r="N38" s="22"/>
    </row>
    <row r="39" spans="1:14" ht="48" thickBot="1">
      <c r="A39" s="53" t="s">
        <v>25</v>
      </c>
      <c r="B39" s="54" t="s">
        <v>53</v>
      </c>
      <c r="C39" s="54" t="s">
        <v>10</v>
      </c>
      <c r="D39" s="55" t="s">
        <v>33</v>
      </c>
      <c r="E39" s="56" t="s">
        <v>20</v>
      </c>
      <c r="F39" s="81"/>
      <c r="G39" s="76">
        <f t="shared" si="3"/>
        <v>20115</v>
      </c>
      <c r="H39" s="76"/>
      <c r="I39" s="76">
        <f t="shared" si="3"/>
        <v>15378</v>
      </c>
      <c r="J39" s="76"/>
      <c r="K39" s="75">
        <f t="shared" ref="K39:K45" si="4">SUM(I39/G39)*100</f>
        <v>76.45041014168531</v>
      </c>
      <c r="L39" s="31"/>
      <c r="M39" s="18"/>
      <c r="N39" s="75"/>
    </row>
    <row r="40" spans="1:14" thickBot="1">
      <c r="A40" s="46" t="s">
        <v>27</v>
      </c>
      <c r="B40" s="47" t="s">
        <v>53</v>
      </c>
      <c r="C40" s="47" t="s">
        <v>10</v>
      </c>
      <c r="D40" s="48" t="s">
        <v>33</v>
      </c>
      <c r="E40" s="49" t="s">
        <v>28</v>
      </c>
      <c r="F40" s="50"/>
      <c r="G40" s="76">
        <f>SUM(G41+G43+G45)</f>
        <v>20115</v>
      </c>
      <c r="H40" s="76"/>
      <c r="I40" s="76">
        <f>SUM(I41+I43+I45)</f>
        <v>15378</v>
      </c>
      <c r="J40" s="76"/>
      <c r="K40" s="75">
        <f t="shared" si="4"/>
        <v>76.45041014168531</v>
      </c>
      <c r="L40" s="24"/>
      <c r="M40" s="18"/>
      <c r="N40" s="75"/>
    </row>
    <row r="41" spans="1:14" ht="95.25" thickBot="1">
      <c r="A41" s="53" t="s">
        <v>26</v>
      </c>
      <c r="B41" s="50" t="s">
        <v>53</v>
      </c>
      <c r="C41" s="47" t="s">
        <v>10</v>
      </c>
      <c r="D41" s="48" t="s">
        <v>33</v>
      </c>
      <c r="E41" s="49" t="s">
        <v>28</v>
      </c>
      <c r="F41" s="50" t="s">
        <v>22</v>
      </c>
      <c r="G41" s="23">
        <f>SUM(G42)</f>
        <v>11271</v>
      </c>
      <c r="H41" s="23"/>
      <c r="I41" s="23">
        <f>SUM(I42)</f>
        <v>10974</v>
      </c>
      <c r="J41" s="23"/>
      <c r="K41" s="75">
        <f t="shared" si="4"/>
        <v>97.364918818206007</v>
      </c>
      <c r="L41" s="29"/>
      <c r="M41" s="11"/>
      <c r="N41" s="22"/>
    </row>
    <row r="42" spans="1:14" ht="32.25" thickBot="1">
      <c r="A42" s="46" t="s">
        <v>45</v>
      </c>
      <c r="B42" s="54" t="s">
        <v>53</v>
      </c>
      <c r="C42" s="54" t="s">
        <v>10</v>
      </c>
      <c r="D42" s="55" t="s">
        <v>33</v>
      </c>
      <c r="E42" s="49" t="s">
        <v>28</v>
      </c>
      <c r="F42" s="57" t="s">
        <v>49</v>
      </c>
      <c r="G42" s="76">
        <v>11271</v>
      </c>
      <c r="H42" s="76"/>
      <c r="I42" s="76">
        <v>10974</v>
      </c>
      <c r="J42" s="76"/>
      <c r="K42" s="75">
        <f t="shared" si="4"/>
        <v>97.364918818206007</v>
      </c>
      <c r="L42" s="24"/>
      <c r="M42" s="18"/>
      <c r="N42" s="75"/>
    </row>
    <row r="43" spans="1:14" ht="32.25" thickBot="1">
      <c r="A43" s="46" t="s">
        <v>29</v>
      </c>
      <c r="B43" s="47" t="s">
        <v>53</v>
      </c>
      <c r="C43" s="47" t="s">
        <v>10</v>
      </c>
      <c r="D43" s="48" t="s">
        <v>33</v>
      </c>
      <c r="E43" s="49" t="s">
        <v>28</v>
      </c>
      <c r="F43" s="50" t="s">
        <v>30</v>
      </c>
      <c r="G43" s="76">
        <f>SUM(G44)</f>
        <v>8843</v>
      </c>
      <c r="H43" s="76"/>
      <c r="I43" s="76">
        <f>SUM(I44)</f>
        <v>4403</v>
      </c>
      <c r="J43" s="76"/>
      <c r="K43" s="75">
        <f t="shared" si="4"/>
        <v>49.7907949790795</v>
      </c>
      <c r="L43" s="24"/>
      <c r="M43" s="18"/>
      <c r="N43" s="75"/>
    </row>
    <row r="44" spans="1:14" ht="48" thickBot="1">
      <c r="A44" s="46" t="s">
        <v>46</v>
      </c>
      <c r="B44" s="47" t="s">
        <v>53</v>
      </c>
      <c r="C44" s="47" t="s">
        <v>10</v>
      </c>
      <c r="D44" s="48" t="s">
        <v>33</v>
      </c>
      <c r="E44" s="49" t="s">
        <v>28</v>
      </c>
      <c r="F44" s="50" t="s">
        <v>50</v>
      </c>
      <c r="G44" s="76">
        <v>8843</v>
      </c>
      <c r="H44" s="76"/>
      <c r="I44" s="76">
        <v>4403</v>
      </c>
      <c r="J44" s="76"/>
      <c r="K44" s="75">
        <f t="shared" si="4"/>
        <v>49.7907949790795</v>
      </c>
      <c r="L44" s="24"/>
      <c r="M44" s="18"/>
      <c r="N44" s="75"/>
    </row>
    <row r="45" spans="1:14" thickBot="1">
      <c r="A45" s="46" t="s">
        <v>31</v>
      </c>
      <c r="B45" s="47" t="s">
        <v>53</v>
      </c>
      <c r="C45" s="47" t="s">
        <v>10</v>
      </c>
      <c r="D45" s="48" t="s">
        <v>11</v>
      </c>
      <c r="E45" s="49" t="s">
        <v>28</v>
      </c>
      <c r="F45" s="50" t="s">
        <v>32</v>
      </c>
      <c r="G45" s="76">
        <f>SUM(G46)</f>
        <v>1</v>
      </c>
      <c r="H45" s="76"/>
      <c r="I45" s="76">
        <f>SUM(I46)</f>
        <v>1</v>
      </c>
      <c r="J45" s="76"/>
      <c r="K45" s="75">
        <f t="shared" si="4"/>
        <v>100</v>
      </c>
      <c r="L45" s="30" t="e">
        <f>G45-#REF!</f>
        <v>#REF!</v>
      </c>
      <c r="M45" s="18" t="e">
        <f>I45-#REF!</f>
        <v>#REF!</v>
      </c>
      <c r="N45" s="75"/>
    </row>
    <row r="46" spans="1:14" thickBot="1">
      <c r="A46" s="46" t="s">
        <v>47</v>
      </c>
      <c r="B46" s="47" t="s">
        <v>53</v>
      </c>
      <c r="C46" s="47" t="s">
        <v>10</v>
      </c>
      <c r="D46" s="48" t="s">
        <v>11</v>
      </c>
      <c r="E46" s="49" t="s">
        <v>28</v>
      </c>
      <c r="F46" s="50" t="s">
        <v>51</v>
      </c>
      <c r="G46" s="76">
        <v>1</v>
      </c>
      <c r="H46" s="76"/>
      <c r="I46" s="76">
        <v>1</v>
      </c>
      <c r="J46" s="76"/>
      <c r="K46" s="75">
        <f>SUM(I46/G46)*100</f>
        <v>100</v>
      </c>
      <c r="L46" s="31"/>
      <c r="M46" s="18"/>
      <c r="N46" s="75"/>
    </row>
    <row r="47" spans="1:14" ht="19.5" thickBot="1">
      <c r="A47" s="36" t="s">
        <v>6</v>
      </c>
      <c r="B47" s="43" t="s">
        <v>53</v>
      </c>
      <c r="C47" s="43" t="s">
        <v>10</v>
      </c>
      <c r="D47" s="44" t="s">
        <v>0</v>
      </c>
      <c r="E47" s="39"/>
      <c r="F47" s="82"/>
      <c r="G47" s="83">
        <f>SUM(G48+G53)</f>
        <v>37983</v>
      </c>
      <c r="H47" s="83"/>
      <c r="I47" s="83">
        <f>SUM(I48+I53)</f>
        <v>37604</v>
      </c>
      <c r="J47" s="83"/>
      <c r="K47" s="84">
        <f>SUM(I47/G47)*100</f>
        <v>99.002185188110474</v>
      </c>
      <c r="L47" s="34" t="e">
        <f>#REF!+#REF!</f>
        <v>#REF!</v>
      </c>
      <c r="M47" s="13" t="e">
        <f>#REF!+#REF!</f>
        <v>#REF!</v>
      </c>
      <c r="N47" s="84"/>
    </row>
    <row r="48" spans="1:14" ht="48" thickBot="1">
      <c r="A48" s="53" t="s">
        <v>52</v>
      </c>
      <c r="B48" s="54" t="s">
        <v>48</v>
      </c>
      <c r="C48" s="54" t="s">
        <v>10</v>
      </c>
      <c r="D48" s="55" t="s">
        <v>0</v>
      </c>
      <c r="E48" s="85" t="s">
        <v>38</v>
      </c>
      <c r="F48" s="50"/>
      <c r="G48" s="76">
        <f t="shared" ref="G48:I51" si="5">SUM(G49)</f>
        <v>149</v>
      </c>
      <c r="H48" s="76"/>
      <c r="I48" s="76">
        <f t="shared" si="5"/>
        <v>139</v>
      </c>
      <c r="J48" s="76"/>
      <c r="K48" s="75">
        <f t="shared" ref="K48:K51" si="6">SUM(I48/G48)*100</f>
        <v>93.288590604026851</v>
      </c>
      <c r="L48" s="31"/>
      <c r="M48" s="18"/>
      <c r="N48" s="75"/>
    </row>
    <row r="49" spans="1:14" ht="32.25" thickBot="1">
      <c r="A49" s="46" t="s">
        <v>35</v>
      </c>
      <c r="B49" s="47" t="s">
        <v>48</v>
      </c>
      <c r="C49" s="47" t="s">
        <v>10</v>
      </c>
      <c r="D49" s="48" t="s">
        <v>0</v>
      </c>
      <c r="E49" s="49" t="s">
        <v>39</v>
      </c>
      <c r="F49" s="50"/>
      <c r="G49" s="76">
        <f t="shared" si="5"/>
        <v>149</v>
      </c>
      <c r="H49" s="76"/>
      <c r="I49" s="76">
        <f t="shared" si="5"/>
        <v>139</v>
      </c>
      <c r="J49" s="76"/>
      <c r="K49" s="75">
        <f t="shared" si="6"/>
        <v>93.288590604026851</v>
      </c>
      <c r="L49" s="21"/>
      <c r="M49" s="21"/>
      <c r="N49" s="75"/>
    </row>
    <row r="50" spans="1:14" ht="32.25" thickBot="1">
      <c r="A50" s="46" t="s">
        <v>40</v>
      </c>
      <c r="B50" s="47" t="s">
        <v>48</v>
      </c>
      <c r="C50" s="47" t="s">
        <v>10</v>
      </c>
      <c r="D50" s="48" t="s">
        <v>0</v>
      </c>
      <c r="E50" s="49" t="s">
        <v>41</v>
      </c>
      <c r="F50" s="50"/>
      <c r="G50" s="76">
        <f t="shared" si="5"/>
        <v>149</v>
      </c>
      <c r="H50" s="76"/>
      <c r="I50" s="76">
        <f t="shared" si="5"/>
        <v>139</v>
      </c>
      <c r="J50" s="76"/>
      <c r="K50" s="75">
        <f t="shared" si="6"/>
        <v>93.288590604026851</v>
      </c>
      <c r="L50" s="21"/>
      <c r="M50" s="21"/>
      <c r="N50" s="75"/>
    </row>
    <row r="51" spans="1:14" ht="32.25" thickBot="1">
      <c r="A51" s="46" t="s">
        <v>29</v>
      </c>
      <c r="B51" s="86" t="s">
        <v>48</v>
      </c>
      <c r="C51" s="86" t="s">
        <v>10</v>
      </c>
      <c r="D51" s="87" t="s">
        <v>0</v>
      </c>
      <c r="E51" s="85" t="s">
        <v>42</v>
      </c>
      <c r="F51" s="88" t="s">
        <v>30</v>
      </c>
      <c r="G51" s="90">
        <f t="shared" si="5"/>
        <v>149</v>
      </c>
      <c r="H51" s="90"/>
      <c r="I51" s="90">
        <f t="shared" si="5"/>
        <v>139</v>
      </c>
      <c r="J51" s="90"/>
      <c r="K51" s="75">
        <f t="shared" si="6"/>
        <v>93.288590604026851</v>
      </c>
      <c r="L51" s="35" t="e">
        <f>G51-#REF!</f>
        <v>#REF!</v>
      </c>
      <c r="M51" s="14" t="e">
        <f>I51-#REF!</f>
        <v>#REF!</v>
      </c>
      <c r="N51" s="89"/>
    </row>
    <row r="52" spans="1:14" ht="48" thickBot="1">
      <c r="A52" s="46" t="s">
        <v>46</v>
      </c>
      <c r="B52" s="86" t="s">
        <v>48</v>
      </c>
      <c r="C52" s="86" t="s">
        <v>10</v>
      </c>
      <c r="D52" s="87" t="s">
        <v>0</v>
      </c>
      <c r="E52" s="85" t="s">
        <v>42</v>
      </c>
      <c r="F52" s="88" t="s">
        <v>50</v>
      </c>
      <c r="G52" s="76">
        <v>149</v>
      </c>
      <c r="H52" s="76"/>
      <c r="I52" s="76">
        <v>139</v>
      </c>
      <c r="J52" s="76"/>
      <c r="K52" s="75">
        <f>SUM(I52/G52)*100</f>
        <v>93.288590604026851</v>
      </c>
      <c r="L52" s="9"/>
      <c r="M52" s="9"/>
      <c r="N52" s="75"/>
    </row>
    <row r="53" spans="1:14" thickBot="1">
      <c r="A53" s="71" t="s">
        <v>24</v>
      </c>
      <c r="B53" s="61" t="s">
        <v>48</v>
      </c>
      <c r="C53" s="61" t="s">
        <v>10</v>
      </c>
      <c r="D53" s="62" t="s">
        <v>0</v>
      </c>
      <c r="E53" s="63" t="s">
        <v>19</v>
      </c>
      <c r="F53" s="72"/>
      <c r="G53" s="74">
        <f t="shared" ref="G53:I54" si="7">SUM(G54)</f>
        <v>37834</v>
      </c>
      <c r="H53" s="74"/>
      <c r="I53" s="74">
        <f t="shared" si="7"/>
        <v>37465</v>
      </c>
      <c r="J53" s="74"/>
      <c r="K53" s="75">
        <f t="shared" ref="K53:K60" si="8">SUM(I53/G53)*100</f>
        <v>99.024686789660095</v>
      </c>
      <c r="L53" s="11"/>
      <c r="M53" s="11"/>
      <c r="N53" s="73"/>
    </row>
    <row r="54" spans="1:14" ht="32.25" thickBot="1">
      <c r="A54" s="46" t="s">
        <v>35</v>
      </c>
      <c r="B54" s="47" t="s">
        <v>48</v>
      </c>
      <c r="C54" s="47" t="s">
        <v>10</v>
      </c>
      <c r="D54" s="48" t="s">
        <v>0</v>
      </c>
      <c r="E54" s="63" t="s">
        <v>34</v>
      </c>
      <c r="F54" s="50"/>
      <c r="G54" s="76">
        <f t="shared" si="7"/>
        <v>37834</v>
      </c>
      <c r="H54" s="76"/>
      <c r="I54" s="76">
        <f t="shared" si="7"/>
        <v>37465</v>
      </c>
      <c r="J54" s="76"/>
      <c r="K54" s="75">
        <f t="shared" si="8"/>
        <v>99.024686789660095</v>
      </c>
      <c r="L54" s="21"/>
      <c r="M54" s="21"/>
      <c r="N54" s="75"/>
    </row>
    <row r="55" spans="1:14" ht="32.25" thickBot="1">
      <c r="A55" s="46" t="s">
        <v>36</v>
      </c>
      <c r="B55" s="47" t="s">
        <v>48</v>
      </c>
      <c r="C55" s="47" t="s">
        <v>10</v>
      </c>
      <c r="D55" s="48" t="s">
        <v>0</v>
      </c>
      <c r="E55" s="63" t="s">
        <v>37</v>
      </c>
      <c r="F55" s="50"/>
      <c r="G55" s="76">
        <f>SUM(G56+G58+G60)</f>
        <v>37834</v>
      </c>
      <c r="H55" s="76"/>
      <c r="I55" s="76">
        <f>SUM(I56+I58+I60)</f>
        <v>37465</v>
      </c>
      <c r="J55" s="76"/>
      <c r="K55" s="75">
        <f t="shared" si="8"/>
        <v>99.024686789660095</v>
      </c>
      <c r="L55" s="21"/>
      <c r="M55" s="21"/>
      <c r="N55" s="75"/>
    </row>
    <row r="56" spans="1:14" ht="95.25" thickBot="1">
      <c r="A56" s="53" t="s">
        <v>26</v>
      </c>
      <c r="B56" s="50" t="s">
        <v>48</v>
      </c>
      <c r="C56" s="47" t="s">
        <v>10</v>
      </c>
      <c r="D56" s="48" t="s">
        <v>0</v>
      </c>
      <c r="E56" s="49" t="s">
        <v>37</v>
      </c>
      <c r="F56" s="50" t="s">
        <v>22</v>
      </c>
      <c r="G56" s="23">
        <f>SUM(G57)</f>
        <v>28105</v>
      </c>
      <c r="H56" s="23"/>
      <c r="I56" s="23">
        <f>SUM(I57)</f>
        <v>28068</v>
      </c>
      <c r="J56" s="23"/>
      <c r="K56" s="75">
        <f t="shared" si="8"/>
        <v>99.868350827254943</v>
      </c>
      <c r="L56" s="29"/>
      <c r="M56" s="11"/>
      <c r="N56" s="22"/>
    </row>
    <row r="57" spans="1:14" ht="32.25" thickBot="1">
      <c r="A57" s="46" t="s">
        <v>45</v>
      </c>
      <c r="B57" s="54" t="s">
        <v>48</v>
      </c>
      <c r="C57" s="54" t="s">
        <v>10</v>
      </c>
      <c r="D57" s="55" t="s">
        <v>0</v>
      </c>
      <c r="E57" s="79" t="s">
        <v>37</v>
      </c>
      <c r="F57" s="57" t="s">
        <v>49</v>
      </c>
      <c r="G57" s="76">
        <v>28105</v>
      </c>
      <c r="H57" s="76"/>
      <c r="I57" s="76">
        <v>28068</v>
      </c>
      <c r="J57" s="76"/>
      <c r="K57" s="75">
        <f t="shared" si="8"/>
        <v>99.868350827254943</v>
      </c>
      <c r="L57" s="24"/>
      <c r="M57" s="18"/>
      <c r="N57" s="75"/>
    </row>
    <row r="58" spans="1:14" ht="32.25" thickBot="1">
      <c r="A58" s="46" t="s">
        <v>29</v>
      </c>
      <c r="B58" s="47" t="s">
        <v>48</v>
      </c>
      <c r="C58" s="47" t="s">
        <v>10</v>
      </c>
      <c r="D58" s="48" t="s">
        <v>0</v>
      </c>
      <c r="E58" s="79" t="s">
        <v>37</v>
      </c>
      <c r="F58" s="50" t="s">
        <v>30</v>
      </c>
      <c r="G58" s="76">
        <f>SUM(G59)</f>
        <v>8875</v>
      </c>
      <c r="H58" s="76"/>
      <c r="I58" s="76">
        <f>SUM(I59)</f>
        <v>8543</v>
      </c>
      <c r="J58" s="76"/>
      <c r="K58" s="75">
        <f t="shared" si="8"/>
        <v>96.259154929577463</v>
      </c>
      <c r="L58" s="24"/>
      <c r="M58" s="18"/>
      <c r="N58" s="75"/>
    </row>
    <row r="59" spans="1:14" ht="48" thickBot="1">
      <c r="A59" s="46" t="s">
        <v>46</v>
      </c>
      <c r="B59" s="47" t="s">
        <v>48</v>
      </c>
      <c r="C59" s="47" t="s">
        <v>10</v>
      </c>
      <c r="D59" s="48" t="s">
        <v>0</v>
      </c>
      <c r="E59" s="79" t="s">
        <v>37</v>
      </c>
      <c r="F59" s="50" t="s">
        <v>50</v>
      </c>
      <c r="G59" s="76">
        <v>8875</v>
      </c>
      <c r="H59" s="76"/>
      <c r="I59" s="76">
        <v>8543</v>
      </c>
      <c r="J59" s="76"/>
      <c r="K59" s="75">
        <f t="shared" si="8"/>
        <v>96.259154929577463</v>
      </c>
      <c r="L59" s="24"/>
      <c r="M59" s="18"/>
      <c r="N59" s="75"/>
    </row>
    <row r="60" spans="1:14" thickBot="1">
      <c r="A60" s="46" t="s">
        <v>31</v>
      </c>
      <c r="B60" s="47" t="s">
        <v>53</v>
      </c>
      <c r="C60" s="47" t="s">
        <v>10</v>
      </c>
      <c r="D60" s="48" t="s">
        <v>0</v>
      </c>
      <c r="E60" s="49" t="s">
        <v>28</v>
      </c>
      <c r="F60" s="50" t="s">
        <v>32</v>
      </c>
      <c r="G60" s="76">
        <f>SUM(G61)</f>
        <v>854</v>
      </c>
      <c r="H60" s="76"/>
      <c r="I60" s="76">
        <f>SUM(I61)</f>
        <v>854</v>
      </c>
      <c r="J60" s="76"/>
      <c r="K60" s="75">
        <f t="shared" si="8"/>
        <v>100</v>
      </c>
      <c r="L60" s="30" t="e">
        <f>G60-#REF!</f>
        <v>#REF!</v>
      </c>
      <c r="M60" s="18" t="e">
        <f>I60-#REF!</f>
        <v>#REF!</v>
      </c>
      <c r="N60" s="75"/>
    </row>
    <row r="61" spans="1:14" thickBot="1">
      <c r="A61" s="46" t="s">
        <v>47</v>
      </c>
      <c r="B61" s="47" t="s">
        <v>53</v>
      </c>
      <c r="C61" s="47" t="s">
        <v>10</v>
      </c>
      <c r="D61" s="48" t="s">
        <v>0</v>
      </c>
      <c r="E61" s="49" t="s">
        <v>28</v>
      </c>
      <c r="F61" s="50" t="s">
        <v>58</v>
      </c>
      <c r="G61" s="76">
        <v>854</v>
      </c>
      <c r="H61" s="76"/>
      <c r="I61" s="76">
        <v>854</v>
      </c>
      <c r="J61" s="76"/>
      <c r="K61" s="75">
        <f>SUM(I61/G61)*100</f>
        <v>100</v>
      </c>
      <c r="L61" s="31"/>
      <c r="M61" s="18"/>
      <c r="N61" s="75"/>
    </row>
    <row r="62" spans="1:14" ht="15.75">
      <c r="A62" s="92"/>
      <c r="B62" s="55"/>
      <c r="C62" s="55"/>
      <c r="D62" s="55"/>
      <c r="E62" s="93"/>
      <c r="F62" s="55"/>
      <c r="G62" s="80"/>
      <c r="H62" s="80"/>
      <c r="I62" s="80"/>
      <c r="J62" s="80"/>
      <c r="K62" s="80"/>
      <c r="L62" s="33"/>
      <c r="M62" s="11"/>
      <c r="N62" s="80"/>
    </row>
    <row r="63" spans="1:14">
      <c r="I63" s="9"/>
      <c r="J63" s="9"/>
      <c r="K63" s="9"/>
      <c r="L63" s="9"/>
      <c r="M63" s="9"/>
      <c r="N63" s="9"/>
    </row>
    <row r="64" spans="1:14">
      <c r="I64" s="9"/>
      <c r="J64" s="9"/>
      <c r="K64" s="9"/>
      <c r="L64" s="9"/>
      <c r="M64" s="9"/>
      <c r="N64" s="9"/>
    </row>
    <row r="65" spans="1:14">
      <c r="I65" s="9"/>
      <c r="J65" s="9"/>
      <c r="K65" s="9"/>
      <c r="L65" s="9"/>
      <c r="M65" s="9"/>
      <c r="N65" s="9"/>
    </row>
    <row r="66" spans="1:14">
      <c r="I66" s="9"/>
      <c r="J66" s="9"/>
      <c r="K66" s="9"/>
      <c r="L66" s="9"/>
      <c r="M66" s="9"/>
      <c r="N66" s="9"/>
    </row>
    <row r="67" spans="1:14">
      <c r="I67" s="9"/>
      <c r="J67" s="9"/>
      <c r="K67" s="9"/>
      <c r="L67" s="9"/>
      <c r="M67" s="9"/>
      <c r="N67" s="9"/>
    </row>
    <row r="68" spans="1:14">
      <c r="I68" s="9"/>
      <c r="J68" s="9"/>
      <c r="K68" s="9"/>
      <c r="L68" s="9"/>
      <c r="M68" s="9"/>
      <c r="N68" s="9"/>
    </row>
    <row r="69" spans="1:14" ht="12.75">
      <c r="A69" s="1"/>
      <c r="B69" s="1"/>
      <c r="C69" s="1"/>
      <c r="D69" s="1"/>
      <c r="E69" s="1"/>
      <c r="F69" s="1"/>
      <c r="I69" s="9"/>
      <c r="J69" s="9"/>
      <c r="K69" s="9"/>
      <c r="L69" s="9"/>
      <c r="M69" s="9"/>
      <c r="N69" s="9"/>
    </row>
    <row r="70" spans="1:14" ht="12.75">
      <c r="A70" s="1"/>
      <c r="B70" s="1"/>
      <c r="C70" s="1"/>
      <c r="D70" s="1"/>
      <c r="E70" s="1"/>
      <c r="F70" s="1"/>
      <c r="I70" s="9"/>
      <c r="J70" s="9"/>
      <c r="K70" s="9"/>
      <c r="L70" s="9"/>
      <c r="M70" s="9"/>
      <c r="N70" s="9"/>
    </row>
    <row r="71" spans="1:14" ht="12.75">
      <c r="A71" s="1"/>
      <c r="B71" s="1"/>
      <c r="C71" s="1"/>
      <c r="D71" s="1"/>
      <c r="E71" s="1"/>
      <c r="F71" s="1"/>
      <c r="I71" s="9"/>
      <c r="J71" s="9"/>
      <c r="K71" s="9"/>
      <c r="L71" s="9"/>
      <c r="M71" s="9"/>
      <c r="N71" s="9"/>
    </row>
    <row r="72" spans="1:14" ht="12.75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  <c r="N72" s="9"/>
    </row>
    <row r="73" spans="1:14" ht="12.75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  <c r="N73" s="9"/>
    </row>
    <row r="74" spans="1:14" ht="12.75">
      <c r="A74" s="1"/>
      <c r="B74" s="1"/>
      <c r="C74" s="1"/>
      <c r="D74" s="1"/>
      <c r="E74" s="1"/>
      <c r="F74" s="1"/>
      <c r="I74" s="9"/>
      <c r="J74" s="9"/>
      <c r="K74" s="9"/>
      <c r="L74" s="9"/>
      <c r="M74" s="9"/>
      <c r="N74" s="9"/>
    </row>
    <row r="75" spans="1:14" ht="12.75">
      <c r="A75" s="1"/>
      <c r="B75" s="1"/>
      <c r="C75" s="1"/>
      <c r="D75" s="1"/>
      <c r="E75" s="1"/>
      <c r="F75" s="1"/>
      <c r="I75" s="9"/>
      <c r="J75" s="9"/>
      <c r="K75" s="9"/>
      <c r="L75" s="9"/>
      <c r="M75" s="9"/>
      <c r="N75" s="9"/>
    </row>
    <row r="76" spans="1:14" ht="12.75">
      <c r="A76" s="1"/>
      <c r="B76" s="1"/>
      <c r="C76" s="1"/>
      <c r="D76" s="1"/>
      <c r="E76" s="1"/>
      <c r="F76" s="1"/>
      <c r="I76" s="9"/>
      <c r="J76" s="9"/>
      <c r="K76" s="9"/>
      <c r="L76" s="9"/>
      <c r="M76" s="9"/>
      <c r="N76" s="9"/>
    </row>
    <row r="77" spans="1:14" ht="12.75">
      <c r="A77" s="1"/>
      <c r="B77" s="1"/>
      <c r="C77" s="1"/>
      <c r="D77" s="1"/>
      <c r="E77" s="1"/>
      <c r="F77" s="1"/>
      <c r="I77" s="9"/>
      <c r="J77" s="9"/>
      <c r="K77" s="9"/>
      <c r="L77" s="9"/>
      <c r="M77" s="9"/>
      <c r="N77" s="9"/>
    </row>
    <row r="78" spans="1:14" ht="12.75">
      <c r="A78" s="1"/>
      <c r="B78" s="1"/>
      <c r="C78" s="1"/>
      <c r="D78" s="1"/>
      <c r="E78" s="1"/>
      <c r="F78" s="1"/>
      <c r="I78" s="9"/>
      <c r="J78" s="9"/>
      <c r="K78" s="9"/>
      <c r="L78" s="9"/>
      <c r="M78" s="9"/>
      <c r="N78" s="9"/>
    </row>
    <row r="79" spans="1:14" ht="12.75">
      <c r="A79" s="1"/>
      <c r="B79" s="1"/>
      <c r="C79" s="1"/>
      <c r="D79" s="1"/>
      <c r="E79" s="1"/>
      <c r="F79" s="1"/>
      <c r="I79" s="9"/>
      <c r="J79" s="9"/>
      <c r="K79" s="9"/>
      <c r="L79" s="9"/>
      <c r="M79" s="9"/>
      <c r="N79" s="9"/>
    </row>
    <row r="80" spans="1:14">
      <c r="I80" s="9"/>
    </row>
    <row r="81" spans="9:9">
      <c r="I81" s="9"/>
    </row>
    <row r="82" spans="9:9">
      <c r="I82" s="9"/>
    </row>
    <row r="83" spans="9:9">
      <c r="I83" s="9"/>
    </row>
    <row r="84" spans="9:9">
      <c r="I84" s="9"/>
    </row>
    <row r="85" spans="9:9">
      <c r="I85" s="9"/>
    </row>
    <row r="86" spans="9:9">
      <c r="I86" s="9"/>
    </row>
    <row r="87" spans="9:9">
      <c r="I87" s="9"/>
    </row>
    <row r="88" spans="9:9">
      <c r="I88" s="9"/>
    </row>
    <row r="89" spans="9:9">
      <c r="I89" s="9"/>
    </row>
    <row r="90" spans="9:9">
      <c r="I90" s="9"/>
    </row>
    <row r="91" spans="9:9">
      <c r="I91" s="9"/>
    </row>
    <row r="92" spans="9:9">
      <c r="I92" s="9"/>
    </row>
    <row r="93" spans="9:9">
      <c r="I93" s="9"/>
    </row>
    <row r="94" spans="9:9">
      <c r="I94" s="9"/>
    </row>
    <row r="95" spans="9:9">
      <c r="I95" s="9"/>
    </row>
    <row r="96" spans="9:9">
      <c r="I96" s="9"/>
    </row>
    <row r="97" spans="9:9">
      <c r="I97" s="9"/>
    </row>
    <row r="98" spans="9:9">
      <c r="I98" s="9"/>
    </row>
    <row r="99" spans="9:9">
      <c r="I99" s="9"/>
    </row>
    <row r="100" spans="9:9">
      <c r="I100" s="9"/>
    </row>
    <row r="101" spans="9:9">
      <c r="I101" s="9"/>
    </row>
    <row r="102" spans="9:9">
      <c r="I102" s="9"/>
    </row>
    <row r="103" spans="9:9">
      <c r="I103" s="9"/>
    </row>
    <row r="104" spans="9:9">
      <c r="I104" s="9"/>
    </row>
    <row r="105" spans="9:9">
      <c r="I105" s="9"/>
    </row>
    <row r="106" spans="9:9">
      <c r="I106" s="9"/>
    </row>
    <row r="107" spans="9:9">
      <c r="I107" s="9"/>
    </row>
    <row r="108" spans="9:9">
      <c r="I108" s="9"/>
    </row>
    <row r="109" spans="9:9">
      <c r="I109" s="9"/>
    </row>
    <row r="110" spans="9:9">
      <c r="I110" s="9"/>
    </row>
    <row r="111" spans="9:9">
      <c r="I111" s="9"/>
    </row>
    <row r="112" spans="9:9">
      <c r="I112" s="9"/>
    </row>
    <row r="113" spans="9:9">
      <c r="I113" s="9"/>
    </row>
    <row r="114" spans="9:9">
      <c r="I114" s="9"/>
    </row>
    <row r="115" spans="9:9">
      <c r="I115" s="9"/>
    </row>
    <row r="116" spans="9:9">
      <c r="I116" s="9"/>
    </row>
    <row r="117" spans="9:9">
      <c r="I117" s="9"/>
    </row>
    <row r="118" spans="9:9">
      <c r="I118" s="9"/>
    </row>
    <row r="119" spans="9:9">
      <c r="I119" s="9"/>
    </row>
    <row r="120" spans="9:9">
      <c r="I120" s="9"/>
    </row>
    <row r="121" spans="9:9">
      <c r="I121" s="9"/>
    </row>
    <row r="122" spans="9:9">
      <c r="I122" s="9"/>
    </row>
    <row r="123" spans="9:9">
      <c r="I123" s="9"/>
    </row>
    <row r="124" spans="9:9">
      <c r="I124" s="9"/>
    </row>
    <row r="125" spans="9:9">
      <c r="I125" s="9"/>
    </row>
    <row r="126" spans="9:9">
      <c r="I126" s="9"/>
    </row>
    <row r="127" spans="9:9">
      <c r="I127" s="9"/>
    </row>
    <row r="128" spans="9:9">
      <c r="I128" s="9"/>
    </row>
    <row r="129" spans="9:9">
      <c r="I129" s="9"/>
    </row>
    <row r="130" spans="9:9">
      <c r="I130" s="9"/>
    </row>
    <row r="131" spans="9:9">
      <c r="I131" s="9"/>
    </row>
    <row r="132" spans="9:9">
      <c r="I132" s="9"/>
    </row>
    <row r="133" spans="9:9">
      <c r="I133" s="9"/>
    </row>
    <row r="134" spans="9:9">
      <c r="I134" s="9"/>
    </row>
    <row r="135" spans="9:9">
      <c r="I135" s="9"/>
    </row>
    <row r="136" spans="9:9">
      <c r="I136" s="9"/>
    </row>
    <row r="137" spans="9:9">
      <c r="I137" s="9"/>
    </row>
    <row r="138" spans="9:9">
      <c r="I138" s="9"/>
    </row>
    <row r="139" spans="9:9">
      <c r="I139" s="9"/>
    </row>
    <row r="140" spans="9:9">
      <c r="I140" s="9"/>
    </row>
    <row r="141" spans="9:9">
      <c r="I141" s="9"/>
    </row>
    <row r="142" spans="9:9">
      <c r="I142" s="9"/>
    </row>
    <row r="143" spans="9:9">
      <c r="I143" s="9"/>
    </row>
    <row r="144" spans="9:9">
      <c r="I144" s="9"/>
    </row>
    <row r="145" spans="9:9">
      <c r="I145" s="9"/>
    </row>
    <row r="146" spans="9:9">
      <c r="I146" s="9"/>
    </row>
    <row r="147" spans="9:9">
      <c r="I147" s="9"/>
    </row>
    <row r="148" spans="9:9">
      <c r="I148" s="9"/>
    </row>
    <row r="149" spans="9:9">
      <c r="I149" s="9"/>
    </row>
    <row r="150" spans="9:9">
      <c r="I150" s="9"/>
    </row>
    <row r="151" spans="9:9">
      <c r="I151" s="9"/>
    </row>
    <row r="152" spans="9:9">
      <c r="I152" s="9"/>
    </row>
    <row r="153" spans="9:9">
      <c r="I153" s="9"/>
    </row>
    <row r="154" spans="9:9">
      <c r="I154" s="9"/>
    </row>
    <row r="155" spans="9:9">
      <c r="I155" s="9"/>
    </row>
    <row r="156" spans="9:9">
      <c r="I156" s="9"/>
    </row>
    <row r="157" spans="9:9">
      <c r="I157" s="9"/>
    </row>
    <row r="158" spans="9:9">
      <c r="I158" s="9"/>
    </row>
    <row r="159" spans="9:9">
      <c r="I159" s="9"/>
    </row>
    <row r="160" spans="9:9">
      <c r="I160" s="9"/>
    </row>
    <row r="161" spans="9:9">
      <c r="I161" s="9"/>
    </row>
    <row r="162" spans="9:9">
      <c r="I162" s="9"/>
    </row>
    <row r="163" spans="9:9">
      <c r="I163" s="9"/>
    </row>
    <row r="164" spans="9:9">
      <c r="I164" s="9"/>
    </row>
    <row r="165" spans="9:9">
      <c r="I165" s="9"/>
    </row>
    <row r="166" spans="9:9">
      <c r="I166" s="9"/>
    </row>
    <row r="167" spans="9:9">
      <c r="I167" s="9"/>
    </row>
    <row r="168" spans="9:9">
      <c r="I168" s="9"/>
    </row>
    <row r="169" spans="9:9">
      <c r="I169" s="9"/>
    </row>
    <row r="170" spans="9:9">
      <c r="I170" s="9"/>
    </row>
    <row r="171" spans="9:9">
      <c r="I171" s="9"/>
    </row>
    <row r="172" spans="9:9">
      <c r="I172" s="9"/>
    </row>
    <row r="173" spans="9:9">
      <c r="I173" s="9"/>
    </row>
    <row r="174" spans="9:9">
      <c r="I174" s="9"/>
    </row>
    <row r="175" spans="9:9">
      <c r="I175" s="9"/>
    </row>
    <row r="176" spans="9:9">
      <c r="I176" s="9"/>
    </row>
    <row r="177" spans="9:9">
      <c r="I177" s="9"/>
    </row>
    <row r="178" spans="9:9">
      <c r="I178" s="9"/>
    </row>
    <row r="179" spans="9:9">
      <c r="I179" s="9"/>
    </row>
    <row r="180" spans="9:9">
      <c r="I180" s="9"/>
    </row>
    <row r="181" spans="9:9">
      <c r="I181" s="9"/>
    </row>
    <row r="182" spans="9:9">
      <c r="I182" s="9"/>
    </row>
    <row r="183" spans="9:9">
      <c r="I183" s="9"/>
    </row>
    <row r="184" spans="9:9">
      <c r="I184" s="9"/>
    </row>
    <row r="185" spans="9:9">
      <c r="I185" s="9"/>
    </row>
    <row r="186" spans="9:9">
      <c r="I186" s="9"/>
    </row>
    <row r="187" spans="9:9">
      <c r="I187" s="9"/>
    </row>
    <row r="188" spans="9:9">
      <c r="I188" s="9"/>
    </row>
    <row r="189" spans="9:9">
      <c r="I189" s="9"/>
    </row>
    <row r="190" spans="9:9">
      <c r="I190" s="9"/>
    </row>
    <row r="191" spans="9:9">
      <c r="I191" s="9"/>
    </row>
    <row r="192" spans="9:9">
      <c r="I192" s="9"/>
    </row>
    <row r="193" spans="9:9">
      <c r="I193" s="9"/>
    </row>
    <row r="194" spans="9:9">
      <c r="I194" s="9"/>
    </row>
    <row r="195" spans="9:9">
      <c r="I195" s="9"/>
    </row>
    <row r="196" spans="9:9">
      <c r="I196" s="9"/>
    </row>
    <row r="197" spans="9:9">
      <c r="I197" s="9"/>
    </row>
    <row r="198" spans="9:9">
      <c r="I198" s="9"/>
    </row>
    <row r="199" spans="9:9">
      <c r="I199" s="9"/>
    </row>
    <row r="200" spans="9:9">
      <c r="I200" s="9"/>
    </row>
    <row r="201" spans="9:9">
      <c r="I201" s="9"/>
    </row>
    <row r="202" spans="9:9">
      <c r="I202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2014г.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2015-03-19T07:41:46Z</cp:lastPrinted>
  <dcterms:created xsi:type="dcterms:W3CDTF">2007-01-25T06:11:58Z</dcterms:created>
  <dcterms:modified xsi:type="dcterms:W3CDTF">2015-04-02T09:11:49Z</dcterms:modified>
</cp:coreProperties>
</file>