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46" windowWidth="12120" windowHeight="8955" activeTab="0"/>
  </bookViews>
  <sheets>
    <sheet name="эффективность" sheetId="1" r:id="rId1"/>
  </sheets>
  <definedNames/>
  <calcPr fullCalcOnLoad="1"/>
</workbook>
</file>

<file path=xl/comments1.xml><?xml version="1.0" encoding="utf-8"?>
<comments xmlns="http://schemas.openxmlformats.org/spreadsheetml/2006/main">
  <authors>
    <author>ekonomist</author>
  </authors>
  <commentList>
    <comment ref="F127" authorId="0">
      <text>
        <r>
          <rPr>
            <b/>
            <sz val="8"/>
            <rFont val="Tahoma"/>
            <family val="0"/>
          </rPr>
          <t>ekonomist:</t>
        </r>
        <r>
          <rPr>
            <sz val="8"/>
            <rFont val="Tahoma"/>
            <family val="0"/>
          </rPr>
          <t xml:space="preserve">
=1-1/9
1=10-9</t>
        </r>
      </text>
    </comment>
  </commentList>
</comments>
</file>

<file path=xl/sharedStrings.xml><?xml version="1.0" encoding="utf-8"?>
<sst xmlns="http://schemas.openxmlformats.org/spreadsheetml/2006/main" count="1176" uniqueCount="408">
  <si>
    <t xml:space="preserve">Задача: Развитие и модернизация информационно-телекоммуникационной инфраструктуры; обеспечение информационной безопасности         </t>
  </si>
  <si>
    <t>Количество  субъектов информатизации, подключенных к муниципальной компьютерной сети</t>
  </si>
  <si>
    <t xml:space="preserve">Задача : Создание комфортных условий для развития 
 местных производителей и поставщиков услуг в области ИКТ, как одного из базовых секторов экономики городского округа Тольятти         </t>
  </si>
  <si>
    <t>Доля выполнения комплекса мероприятий, обеспечивающих разработку и поддержку комплексных информационно-коммуникационных систем, формирующих единое информационное пространство городского округа Тольятти</t>
  </si>
  <si>
    <t xml:space="preserve">Задача: Реформирование системы муниципального управления     </t>
  </si>
  <si>
    <t>Доля  разработанных административных регламентов предоставления муниципальных услуг (исполнения муниципальных функций) от общего количества муниципальных услуг (функций) в соответствии с Реестром  муниципальных услуг и функций</t>
  </si>
  <si>
    <t>Доля  органов мэрии, работающих на основе показателей эффективности и (или) результативности деятельности</t>
  </si>
  <si>
    <t>Доля управленческих решений, принимаемых высшими должностными лицами органов местного самоуправления с использованием программно-аппаратного комплекса</t>
  </si>
  <si>
    <t>Количество документов архивного фонда, имеющих страховую копию в электронном виде</t>
  </si>
  <si>
    <t>Кол-во книг</t>
  </si>
  <si>
    <t xml:space="preserve">Задача: Формирование нормативной правовой базы, обеспечивающей эффективное внедрение и использование ИКТ в городском округе Тольятти </t>
  </si>
  <si>
    <t>Доля разработанных муниципальных правовых актов городского округа Тольятти по вопросам реформирования муниципального управления</t>
  </si>
  <si>
    <t>Задача: Создание условий для социализации, адаптации и интеграции в общество детей-сирот, детей, оставшихся без попечения родителей, и лиц из их числа</t>
  </si>
  <si>
    <t>Задача: Создание условий для отдыха и оздоровления детей различных категорий в загородных оздоровительных учреждениях</t>
  </si>
  <si>
    <t>Задача: Восстановление объектов инфраструктуры сферы физической культуры и спорта, сохранение рабочих мест</t>
  </si>
  <si>
    <t>ЦФиС, в том числе: администрация, клубы, ФОК "Спутник", ДЮСШОР</t>
  </si>
  <si>
    <t>Задача: Обеспечение доступности качественного образования в сфере культуры и искусства, расширение спектра образовательных услуг для населения городского округа Тольятти</t>
  </si>
  <si>
    <t>Социальная поддержка граждан, имеющих детей дошкольного возраста от 3 до 7 лет, не посещающих детские сады по причине отсутствия в них мест</t>
  </si>
  <si>
    <t>Капитальный ремонт зданий и сооружений</t>
  </si>
  <si>
    <t>Переоснащение и дооснащение технологическим оборудованием</t>
  </si>
  <si>
    <t>Укомплектование штатов медицинских учреждений врачами и средним медицинским персоналом</t>
  </si>
  <si>
    <t>Открытие отделения постинтернатной адаптации</t>
  </si>
  <si>
    <t>Обеспечение жилыми помещениями лиц из числа детей-сирот, детей, оставшихся без попечения родителей, имеющих право на внеочередное получение жилья</t>
  </si>
  <si>
    <t>Улучшение состояния материально-технической базы оздоровительных учреждений</t>
  </si>
  <si>
    <t>Обеспечение беспрепятственного доступа инвалидов к жилым домам и объектам социальной инфраструктуры</t>
  </si>
  <si>
    <t>"Автоград культурный", "Реконструкция Досугового центра "Русич"</t>
  </si>
  <si>
    <t>Модернизация муниципальных музеев, Оформление земельного участка, проектирование и строительство Музейного комплекса с депозитарием и планетарием, Ремонтно-реставрационные работы по Дому Стариковых</t>
  </si>
  <si>
    <t>Создание Ресурсного креативного центра новых профессиональных технологий</t>
  </si>
  <si>
    <t>"Бизнес-инкубатор творческих индустрий"</t>
  </si>
  <si>
    <t>Физкультура и спорт</t>
  </si>
  <si>
    <t>"Строительство лыжероллерной трассы в лесной зоне Центрального района"</t>
  </si>
  <si>
    <t>"Строительство футбольного поля с искусственным травяным покрытием за СК "Кристалл"</t>
  </si>
  <si>
    <t xml:space="preserve">"Реконструкция стадиона "Дружба" с укладкой искусственного травяного покрытия" (ул. Никонова, 19-21) </t>
  </si>
  <si>
    <t>"Строительство универсальных спортивных площадок" - 28 ед. (2011-2013 - 8 ед., 2014-2020 - 20 ед.)</t>
  </si>
  <si>
    <t xml:space="preserve">"Строительство физкультурно-спортивных комплексов с бассейном " - 4 ед. </t>
  </si>
  <si>
    <t>"Строительство физкультурно-оздоровительных комплексов с игровыми залами" - 4 ед.</t>
  </si>
  <si>
    <t>"Строительство физкультурно-спортивного комплекса с ледовой ареной" - 1 ед.</t>
  </si>
  <si>
    <t>"Строительство универсальных спортивных площадок с мини-футбольной площадкой" - 3ед.</t>
  </si>
  <si>
    <t>Дворец спорта "Волгарь"</t>
  </si>
  <si>
    <t>ФОК "Слон"</t>
  </si>
  <si>
    <t>Стадион "Торпедо"</t>
  </si>
  <si>
    <t>УСК "Олимп"</t>
  </si>
  <si>
    <t>ЦФиС администрация, с/клубы</t>
  </si>
  <si>
    <t>ФОК "Спутник"</t>
  </si>
  <si>
    <t>ДЮСШОР</t>
  </si>
  <si>
    <t>Организация вовлечения молодёжи в социальную практику, в т.ч. развитие добровольческого движения и трудоустройство молодёжи</t>
  </si>
  <si>
    <t xml:space="preserve">Организация и осуществление мероприятий по содействию интеллектуальному развитию и творческой самореализации молодёжи </t>
  </si>
  <si>
    <t>Оборудование мест массового скопления граждан, учреждений образования, культуры, спорта, объектов жилого сектора средствами видеонаблюдения и установками связи - «гражданин-милиция», а также их техническое обслуживание</t>
  </si>
  <si>
    <t>Оснащение объектов с массовым пребыванием граждан (по отдельному списку) техническими средствами обнаружения взрывчатых веществ</t>
  </si>
  <si>
    <t>Оснащение объектов зданий речного, железнодорожных и автовокзалов техническими средствами обнаружения и обезвреживания оружия, взрывчатых веществ, досмотра ручной клади и багажа пассажиров</t>
  </si>
  <si>
    <t>Оборудование мест с массовым пребыванием граждан стационарными постами милиции</t>
  </si>
  <si>
    <t>Оснащение подразделений по борьбе с незаконным оборотом наркотиков, патрульно-постовой службы, дорожно-патрульной службы, участковых уполномоченных милиции и по делам несовершеннолетних служебным автотранспортом, оргтехникой, техническими средствами связи, выявления и предупреждения правонарушений</t>
  </si>
  <si>
    <t>Приобретение служебного специализированного автотранспорта для перевозки (доставки) осужденных, подследственных и подсудных лиц в суды и следственные изоляторы в количестве 7 ед.</t>
  </si>
  <si>
    <t>Приобретение служебного автотранспорта, оргтехники, средств связи, строительство дополнительных вольеров и приобретение служебно-розыскных собак в Центр кинологической службы</t>
  </si>
  <si>
    <t>Модернизация и развитие автоматизированной информационной системы правоохранительных органов городского округа Тольятти</t>
  </si>
  <si>
    <t>Ремонт и реконструкция здания пожарного депо ПЧ 31</t>
  </si>
  <si>
    <t>Строительство пожарных депо в районе 20-21 кварталов Автозаводского района, в микрорайоне Федоровка и на полуострове Копылово городского округа Тольятти</t>
  </si>
  <si>
    <t>Ремонт и реконструкция здания ПЧ-75</t>
  </si>
  <si>
    <t>Приобретение специальной аварийно-спасательной техники</t>
  </si>
  <si>
    <t>Ликвидация опасных отходов 1-4 класса опасности, расположенных на территории бывшего ОАО "Фосфор"</t>
  </si>
  <si>
    <t>Проведение работ по дезактивации участков радиационного загрязнения в районе цеха № 81, расположенного на территории  бывшего ОАО "Фосфор"</t>
  </si>
  <si>
    <t>Цель: Развитие улично-дорожной сети городского округа Тольятти</t>
  </si>
  <si>
    <t>км</t>
  </si>
  <si>
    <t>шт</t>
  </si>
  <si>
    <t>тыс.
м2</t>
  </si>
  <si>
    <t>тыс.м2</t>
  </si>
  <si>
    <t>количество созданных рабочих мест</t>
  </si>
  <si>
    <t xml:space="preserve">увеличение пассажиропотока </t>
  </si>
  <si>
    <t>увеличение пассажиропотока</t>
  </si>
  <si>
    <t>сокращение времени межрайонной перевозки пассажиров</t>
  </si>
  <si>
    <t xml:space="preserve">сокращение среднего интервала движения транспортных средств </t>
  </si>
  <si>
    <t xml:space="preserve">экономия электроэнергии при эксплуатации городского наземного транспорта </t>
  </si>
  <si>
    <t>ед.</t>
  </si>
  <si>
    <t xml:space="preserve">мин. </t>
  </si>
  <si>
    <t>Задача: Удовлетворить  потребности населения в дошкольном образовании.</t>
  </si>
  <si>
    <t>Доля (%) детей в возрасте от 3 до 7 лет, имеющих условия для получения дошкольного образования</t>
  </si>
  <si>
    <t>Доля (%) ОУ, соответствующих современным нормам и требованиям по основным показателям</t>
  </si>
  <si>
    <t>Задача: Обеспечить развитие информатизации образования.</t>
  </si>
  <si>
    <t>Доля (%) школьников, охваченных системой доп.образования</t>
  </si>
  <si>
    <t>Доля (%) муниципальных образовательных учреждений, имеющих широкополосный доступ в Интернет</t>
  </si>
  <si>
    <t>Доля  выпускников, трудоустроенных в первый год после окончания  учреждений профессионального образования</t>
  </si>
  <si>
    <t xml:space="preserve">ед. </t>
  </si>
  <si>
    <t>40</t>
  </si>
  <si>
    <t>Кол-во объектов</t>
  </si>
  <si>
    <t>Кол-во</t>
  </si>
  <si>
    <t>Кол-во АРМ</t>
  </si>
  <si>
    <t xml:space="preserve">Задача: Обеспечение экологически безопасного хранения, переработки и обезвреживания отходов  </t>
  </si>
  <si>
    <t>количество обезвреженных, утилизированных отходов бывшего ОАО "Фосфор", количество созданных рабочих мест</t>
  </si>
  <si>
    <t>тонн, чел.</t>
  </si>
  <si>
    <t>количество дезактивированных РАО</t>
  </si>
  <si>
    <t>тонн</t>
  </si>
  <si>
    <t>количество разработанной проектной документации</t>
  </si>
  <si>
    <t xml:space="preserve">Задача: Организация управления охраной окружающей среды </t>
  </si>
  <si>
    <t>Количество районов, по которым будет проведен экологический аудит</t>
  </si>
  <si>
    <t>Количество скважин/ проботборных точек для отбора проб</t>
  </si>
  <si>
    <t>33/ 9</t>
  </si>
  <si>
    <t xml:space="preserve">Цель:  Развития и модернизация транспортного комплекса городского округа Тольятти               </t>
  </si>
  <si>
    <t xml:space="preserve">Задача: Модернизация транспортного комплекса и дальнейшее развитие пассажирских муниципальных предприятий городского округа Тольятти для создания устойчиво функционирующей, экономически эффективной и доступной для большинства слоёв населения системы качественного предоставления услуг общественного транспорта            </t>
  </si>
  <si>
    <t xml:space="preserve">Оценка эффективности реализации программных мероприятий за 2010 год </t>
  </si>
  <si>
    <t>Цель: Обеспечение к 2020 году собственников помещений многоквартирных домов всеми коммунальными услугами нормативного качества и доступной стоимости при надежной и эффективной работе коммунальной инфраструктуры.</t>
  </si>
  <si>
    <t>Оценка экологической ситуации, оказываемого влияния на окружающую среду карьера пром. отходов в районе цеха Д-1 ООО "Тольяттикаучук" и проведение работ по его ликвидации с последующей рекультивацией земельного участка</t>
  </si>
  <si>
    <t>Проведение работ по анализу качества подземных вод и поверхностных вод (шлюзовой канал); ликвидация техногенного загрязнения нефтепродуктами акватории Саратовского водохранилища и прилегающей береговой полосы судоходного канала, расположенного в районе п.Федоровка Комсомольского района</t>
  </si>
  <si>
    <t>Количество территорий, охваченных документацией территориального планирования (100% охваченных территорий)</t>
  </si>
  <si>
    <t>га</t>
  </si>
  <si>
    <t>Общая площадь жилых помещений, приходящаяся в среднем на одного жителя</t>
  </si>
  <si>
    <t>кв.м/чел.</t>
  </si>
  <si>
    <t>Площадь жилищного фонда</t>
  </si>
  <si>
    <t>тыс. кв.м</t>
  </si>
  <si>
    <t>-</t>
  </si>
  <si>
    <t xml:space="preserve">число субъектов малого предпринимательства * 10000 чел./ среднегодовая численность населения </t>
  </si>
  <si>
    <t xml:space="preserve">Задача: Создание субъектов малого и среднего предпринимательства на территории городского округа Тольятти </t>
  </si>
  <si>
    <t>Количество многоквартирных домов с физическим износом от 30% до 57%</t>
  </si>
  <si>
    <t>Кол-во домов</t>
  </si>
  <si>
    <t>Количество многоквартирных домов, требующих капитального ремонта</t>
  </si>
  <si>
    <t>Сокращение количества сетей, нуждающихся в замене</t>
  </si>
  <si>
    <t>Увеличение мощности системы водоснабжения</t>
  </si>
  <si>
    <t>Обеспечение требований к качеству воды, установленных СанПиН 2.1.4.1074-01 "Питьевая вода. Гигиенические требования к качеству воды централизованных систем питьевого водоснабжения. Контроль качества"</t>
  </si>
  <si>
    <t>Увеличение пропускной способности системы водоотведения и очистки сточных вод</t>
  </si>
  <si>
    <t>Обеспечение установленных требований к качеству воды, сбрасываемой в водоемы рыбохозяйственного назначения</t>
  </si>
  <si>
    <t>Снижение доли сетей, отслуживших нормативный срок службы</t>
  </si>
  <si>
    <t xml:space="preserve"> 9-12</t>
  </si>
  <si>
    <t xml:space="preserve"> 10-15</t>
  </si>
  <si>
    <t>Цель: Создание условий для реализации прав и потребностей граждан в получении доступной и качественной медицинской помощи, формирование здорового образа жизни</t>
  </si>
  <si>
    <t>Задача: Укрепление и развитие материально-технической базы медицинских учреждений</t>
  </si>
  <si>
    <t>Процент износа зданий и сооружений</t>
  </si>
  <si>
    <t>Эффективность по разделу "Молодёжная политика"</t>
  </si>
  <si>
    <t>Процент износа медицинского оборудования</t>
  </si>
  <si>
    <t>Процент износа технологического оборудования</t>
  </si>
  <si>
    <t>количество инвалидов, получивших возможность для регулярных занятий и физической культуры и спорта</t>
  </si>
  <si>
    <t xml:space="preserve">Задача: Укрепление и развитие кадрового потенциала       </t>
  </si>
  <si>
    <t>Обеспеченность врачами</t>
  </si>
  <si>
    <t>на 10 000 населения</t>
  </si>
  <si>
    <t>Обеспеченность средним медицинским персоналом</t>
  </si>
  <si>
    <t xml:space="preserve">Задача: Осуществление структурных преобразований в отрасли      </t>
  </si>
  <si>
    <t>на                1 000 чел.</t>
  </si>
  <si>
    <t>на               1 000 чел.</t>
  </si>
  <si>
    <t>на                1 000 чел. трудоспособного возраста</t>
  </si>
  <si>
    <r>
      <t>0</t>
    </r>
    <r>
      <rPr>
        <sz val="10"/>
        <color indexed="8"/>
        <rFont val="Times New Roman"/>
        <family val="1"/>
      </rPr>
      <t>/</t>
    </r>
    <r>
      <rPr>
        <vertAlign val="subscript"/>
        <sz val="10"/>
        <color indexed="8"/>
        <rFont val="Times New Roman"/>
        <family val="1"/>
      </rPr>
      <t>00</t>
    </r>
  </si>
  <si>
    <t>Младенческая смертность*</t>
  </si>
  <si>
    <t>Смертность от сердечно-сосудистых заболеваний*</t>
  </si>
  <si>
    <t>Смертность от онкологических заболеваний*</t>
  </si>
  <si>
    <t>Смертность от внешних причин*</t>
  </si>
  <si>
    <t>Смертность в трудоспособном возрасте*</t>
  </si>
  <si>
    <t>81 (71)</t>
  </si>
  <si>
    <t>Задача: Создание объектов инфраструктуры сферы физической культуры и спорта городского округа Тольятти</t>
  </si>
  <si>
    <t>количество жителей, получивших возможность для регулярных занятий физической культурой и спортом</t>
  </si>
  <si>
    <t>количество инвалидов, получивших возможность для регулярных занятий физической культурой и спортом</t>
  </si>
  <si>
    <t xml:space="preserve">количество жителей,  регулярно занимающихся физической культурой и спортом </t>
  </si>
  <si>
    <t>количество инвалидов, получивших возможность  для регулярных занятий физической культурой и спортом</t>
  </si>
  <si>
    <t>количество сохраненных рабочих мест</t>
  </si>
  <si>
    <t>Цель: Совершенствование механизмов предоставления государственных и муниципальных услуг населению городского округа Тольятти</t>
  </si>
  <si>
    <t>Задача: Оптимизация предоставления государственных и муниципальных услуг в режиме "одного окна" через многофункциональные центры (МФЦ)</t>
  </si>
  <si>
    <t>Количество услуг, предоставляемых через МФЦ</t>
  </si>
  <si>
    <t>Доля населения, имеющего доступ к предоставлению услуг на базе МФЦ</t>
  </si>
  <si>
    <t>Цель: Улучшение качества жизни инвалидов</t>
  </si>
  <si>
    <t>Задача: Обеспечение беспрепятственного доступа инвалидов к объектам социальной инфраструктуры</t>
  </si>
  <si>
    <t xml:space="preserve">количество пандусов к жилым домам </t>
  </si>
  <si>
    <t>шт.</t>
  </si>
  <si>
    <t>количество пандусов к муниципальным объектам социальной инфраструктуры</t>
  </si>
  <si>
    <t>количество транспортных услуг, оказанных инвалидам с использованием "социального такси"</t>
  </si>
  <si>
    <t>среднесписочная численность работников (без внешних совместителей) малых предприятий * 100% / среднесписочная численность работников (без внешних совместителей) всех предприятий и организаций</t>
  </si>
  <si>
    <t>Цель: Обеспечение благоприятных условий жизнедеятельности в сфере потребительского рынка товаров и услуг населения городского округа Тольятти. Регулирование отношений в области предоставления земельных участков для целей, не связанных со строительством, и размещение объектов нестационарной торговой сети и услуг на территории  городского округа Тольятти</t>
  </si>
  <si>
    <t>Задача: Изучение формирования благоприятной среды  в сфере потребительского рынка</t>
  </si>
  <si>
    <t>Обеспеченность жителей города услугами общественного питания (кол-во посадочных мест/на  1 тыс. человек)</t>
  </si>
  <si>
    <t xml:space="preserve">Обеспеченность жителей города продовольственными товарами  (кол-во кв.м /на  1 тыс. человек)                                                                                                                                                  </t>
  </si>
  <si>
    <t xml:space="preserve">Обеспеченность жителей города промышленными товарами (кол-во кв.м /на  1 тыс. человек)                                                                                                 </t>
  </si>
  <si>
    <t xml:space="preserve">Обеспеченность жителей города услугами бытового обслуживания  (кол-во рабочих мест/на  1 тыс. человек)                                                                  </t>
  </si>
  <si>
    <t>количество туристов, посетивших город в 20___ г. *100%/ количество туристов, посетивших город в предыдущем году</t>
  </si>
  <si>
    <t xml:space="preserve">Цель: Обеспечение благоприятных условий жизнедеятельности в сфере потребительского рынка товаров и услуг населения городского округа Тольятти. Регулирование отношений в области предоставления земельных участков для целей, не связанных со строительством, и размещение объектов нестационарной торговой сети и услуг на территории  городского округа Тольятти                </t>
  </si>
  <si>
    <t xml:space="preserve">Задача:  Изучение формирования благоприятной среды  в сфере потребительского рынка           </t>
  </si>
  <si>
    <t xml:space="preserve">Цель: Обеспечение благоприятных условий жизнедеятельности в сфере потребительского рынка товаров и услуг населения городского округа Тольятти. Регулирование отношений в области предоставления земельных участков для целей, не связанных со строительством, и размещение объектов нестационарной торговой сети и услуг на территории  городского округа Тольятти               </t>
  </si>
  <si>
    <t xml:space="preserve">Задача: Обеспечение благоприятных условий жизнедеятельности в сфере потребительского рынка товаров и услуг населения городского округа Тольятти. Регулирование отношений в области предоставления земельных участков для целей, не связанных со строительством, и размещение объектов нестационарной торговой сети и услуг на территории  городского округа Тольятти          </t>
  </si>
  <si>
    <t xml:space="preserve">Цель: Увеличение роста количества туристов, посетивших городской округ Тольятти                </t>
  </si>
  <si>
    <t xml:space="preserve">Задача: Увеличение потока туристов в городской округ Тольятти             </t>
  </si>
  <si>
    <t xml:space="preserve">Цель: Создание инвестиционной привлекательности территорий, обеспечение благоприятной среды обитания                </t>
  </si>
  <si>
    <t xml:space="preserve">Задача: Разработка документации территориального планирования       </t>
  </si>
  <si>
    <t xml:space="preserve">Задача: Строительство и реконструкция (модернизация)  объектов жилищного назначения             </t>
  </si>
  <si>
    <t xml:space="preserve">Задача: Увеличение показателей развития жилищного фонда      </t>
  </si>
  <si>
    <t>количество  детей-сирот и детей, оставшихся без попечения родителей, и лиц из их числа, прошедших постинтернатную адаптацию.</t>
  </si>
  <si>
    <r>
      <t xml:space="preserve">  -</t>
    </r>
    <r>
      <rPr>
        <sz val="10"/>
        <rFont val="Times New Roman"/>
        <family val="1"/>
      </rPr>
      <t xml:space="preserve">           - значение не предусмотрено либо не предоставлено</t>
    </r>
  </si>
  <si>
    <t>%</t>
  </si>
  <si>
    <t>Цель: Реализация социальной политики в отношении детей-сирот, детей, оставшихся без попечения родителей и лиц из их числа</t>
  </si>
  <si>
    <t>количество  детей получивших услуги по отдыху и оздоровлению</t>
  </si>
  <si>
    <t>Наименование показателей</t>
  </si>
  <si>
    <t>Ед. изм.</t>
  </si>
  <si>
    <t>чел.</t>
  </si>
  <si>
    <t>План 2010г.</t>
  </si>
  <si>
    <t>Факт 2010г.</t>
  </si>
  <si>
    <t>Уровень достижения целевого индикатора (показателя) (I)</t>
  </si>
  <si>
    <t>Экономика</t>
  </si>
  <si>
    <t>Градостроительная деятельность</t>
  </si>
  <si>
    <t>Предпринимательство, туризм, потребительский рынок</t>
  </si>
  <si>
    <t>Инфраструктура</t>
  </si>
  <si>
    <t>Мероприятия по повышению качества производимых для потребителей товаров (оказываемых услуг), улучшению экологической ситуации</t>
  </si>
  <si>
    <t>Дорожное хозяйство, транспорт и связь</t>
  </si>
  <si>
    <t>Строительство транспортной развязки на пересечении обводной автодороги и Южного шоссе</t>
  </si>
  <si>
    <t>Организация троллейбусного сообщения Автозаводского и Центрального районов по Лесопарковому шоссе</t>
  </si>
  <si>
    <t xml:space="preserve">Создание отдельного сборочного производства новых троллейбусов на основе готовых заводских кузовов на базе МП ТТУ </t>
  </si>
  <si>
    <t>Замена оборудования на действующих тяговых подстанциях</t>
  </si>
  <si>
    <t>Социальная политика</t>
  </si>
  <si>
    <t>Образование</t>
  </si>
  <si>
    <t>Реконструкция, капитальный ремонт и оснащение дошкольных учреждений</t>
  </si>
  <si>
    <t>Ремонт и оснащение образовательных учреждений</t>
  </si>
  <si>
    <t>Реализация проекта "Дети Тольятти"</t>
  </si>
  <si>
    <t>Реализация проекта "Информатизация системы образования"</t>
  </si>
  <si>
    <t>Здравоохранение</t>
  </si>
  <si>
    <t>Переоснащение и дооснащение медицинским оборудованием</t>
  </si>
  <si>
    <t>Количество созданных рабочих мест.</t>
  </si>
  <si>
    <t>42 (34)</t>
  </si>
  <si>
    <t>Количество услуг, оказанных жителям</t>
  </si>
  <si>
    <t>Удельный вес населения, участвующего в культурно-досуговых  мероприятиях, организованных органами местного само-
управления</t>
  </si>
  <si>
    <t>Количество клубных формирований</t>
  </si>
  <si>
    <t>Ед. в год</t>
  </si>
  <si>
    <t>Количество участников клубных формирований</t>
  </si>
  <si>
    <t>Чел. в год</t>
  </si>
  <si>
    <t>Количество формирований самодеятельного народного творчества</t>
  </si>
  <si>
    <t>Количество участников формирований самодеятельного народного творчества</t>
  </si>
  <si>
    <t xml:space="preserve">Количество посетителей мероприятий на платной основе  </t>
  </si>
  <si>
    <t xml:space="preserve"> -
</t>
  </si>
  <si>
    <t>Количество читателей</t>
  </si>
  <si>
    <t>Количество экземпляров библиотечного фонда общедоступных библиотек муниципального образования на 1000 человек населения</t>
  </si>
  <si>
    <t>Ед.</t>
  </si>
  <si>
    <t xml:space="preserve">чел. в год </t>
  </si>
  <si>
    <t>Количество мероприятий, проведенных в музеях</t>
  </si>
  <si>
    <t>ед. в год</t>
  </si>
  <si>
    <t>Объём музейного фонда</t>
  </si>
  <si>
    <t xml:space="preserve">Количество человек, прошедших обучение в отрасли культуры </t>
  </si>
  <si>
    <t>чел. в год</t>
  </si>
  <si>
    <t>Доля работников учреждений культуры, прошедших обучение, переподготовку, повышение квалификации</t>
  </si>
  <si>
    <t xml:space="preserve">Положительная динамика обновления  материально- технической базы образовательных учреждений отрасли культуры </t>
  </si>
  <si>
    <t>Задача: Создание условий для сохранения классического наследия  и модернизации в сфере культуры посредством  внедрения информационных технологий и новаторских направлений в культуре</t>
  </si>
  <si>
    <t>Количество мероприятий для различных категорий населения, проведенных по месту жительства</t>
  </si>
  <si>
    <t>Количество новых творческих организаций</t>
  </si>
  <si>
    <t>Семья и демографическое развитие</t>
  </si>
  <si>
    <t>Социальная поддержка населения</t>
  </si>
  <si>
    <t>Создание многофункционального центра оказания государственных и муниципальных услуг</t>
  </si>
  <si>
    <t>Создание  специализированного центра приема и обработки информации</t>
  </si>
  <si>
    <t>Культура</t>
  </si>
  <si>
    <t>Реализация проекта "Современная школа искусств"</t>
  </si>
  <si>
    <t>Создание новой экспозиции "Наследие Ставрополя - Тольятти"</t>
  </si>
  <si>
    <t>Комплектование книжных фондов муниципальных библиотек</t>
  </si>
  <si>
    <t>"Новое библиотечное пространство"</t>
  </si>
  <si>
    <t xml:space="preserve">Создание предприятия для трудоустройства и социальной реабилитации подростков «группы риска»  «Печоринъ» </t>
  </si>
  <si>
    <t>Велостудент! Создание условий для использования альтернативного транспорта для студентов высших и среднеспециальных учебных заведений городского округа Тольятти</t>
  </si>
  <si>
    <t>Общественная безопасность</t>
  </si>
  <si>
    <t>Проектирование системы видеонаблюдения за обстановкой на объектах инфраструктуры городского округа, включая объекты жилого сектора</t>
  </si>
  <si>
    <t>Модернизация и развитие Единой дежурной диспетчерской службы (ЕДДС)</t>
  </si>
  <si>
    <t>Охрана окружающей среды</t>
  </si>
  <si>
    <t>Экология</t>
  </si>
  <si>
    <t>Проведение экологического аудита муниципального образования - городской округ Тольятти</t>
  </si>
  <si>
    <t xml:space="preserve">Цель, задачи,  наименование мероприятий (проектов)  </t>
  </si>
  <si>
    <t xml:space="preserve">Разработка проекта планировки застроенной территории, ограниченной пр.Степана Разина, ул.Спортивной, ул.Маршала Жукова, бул.Приморский (квартал 11А) </t>
  </si>
  <si>
    <t xml:space="preserve">Разработка проекта планировки территории микрорайона «Калина» </t>
  </si>
  <si>
    <t xml:space="preserve">Разработка проекта планировки территории Прибрежного парка и Набережной </t>
  </si>
  <si>
    <t xml:space="preserve">Разработка проекта планировки застроенной территории Автозаводского района, ограниченной ул.Революционной, ул.Дзержинского, ул.Юбилейной, ул.Спортивной    </t>
  </si>
  <si>
    <t>Разработка проектов планировки территорий  ЗАО «Нива»</t>
  </si>
  <si>
    <t>Разработка проектов планировок кварталов 14А, 14Б, 17А</t>
  </si>
  <si>
    <t>увеличение площади приведённых в нормативное состояние дорог местного значения за счёт проведённой реконструкции и капитального ремонта</t>
  </si>
  <si>
    <t xml:space="preserve">увеличение площади приведённых в нормативное состояние дорог местного значения за счёт проведённой реконструкции </t>
  </si>
  <si>
    <t>Открытие новых федеральных, межрайонных центров, отделений восстановительного лечения и реабилитации, неотложной помощи на базе медицинских учреждений, реструктуризация коечного фонда</t>
  </si>
  <si>
    <t>доля лиц из числа детей-сирот, детей, оставшихся без попечения родителей, обеспеченных жильём , от общего количества лиц данной категории, имеющих право на внеочередное получение жилья</t>
  </si>
  <si>
    <t>"Реконструкция стадиона "Труд" с укладкой искусственного травяного покрытия" 
(пл.Свободы ,2а)</t>
  </si>
  <si>
    <t>Расчёт эффективности реализации Программы в отчётном периоде (ЕI ) - суммарный показатель эффективности соотнесен со всем блоком мероприятий, по которым запланировано на 2010г. значение показателя либо определен объём финансирования на 2010 год. В расчёт не включены показатели эффективности по разделу "Жилищно-коммунальная политика"из-за некорректности плановых значений части показателей.</t>
  </si>
  <si>
    <t>Разработка проекта планировки западнее Московского проспекта — первая и вторая очереди строительства в соответствии с Генеральным планом</t>
  </si>
  <si>
    <t>Эффективность по разделу "Градостроительная деятельность"</t>
  </si>
  <si>
    <t>Эффективность по разделу "Предпринимательство, туризм, потребительский рынок"</t>
  </si>
  <si>
    <t>Эффективность по разделу "Жилищно-коммунальная политика"</t>
  </si>
  <si>
    <t>Эффективность по разделу "Дорожное хозяйство, транспорт и связь"</t>
  </si>
  <si>
    <t>Эффективность по разделу "Образование"</t>
  </si>
  <si>
    <t>Эффективность по разделу "Здравоохранение"</t>
  </si>
  <si>
    <t>Х</t>
  </si>
  <si>
    <t>Эффективность по разделу "Семья и демографическое развитие"</t>
  </si>
  <si>
    <t>Эффективность по разделу "Социальная поддержка населения"</t>
  </si>
  <si>
    <t>Эффективность по разделу "Культура"</t>
  </si>
  <si>
    <t>Эффективность по разделу "Физкультура и спорт"</t>
  </si>
  <si>
    <t>Эффективность по разделу "Общественная безопасность"</t>
  </si>
  <si>
    <t>Эффективность по разделу "Экология"</t>
  </si>
  <si>
    <t xml:space="preserve">Эффективность по разделу "Реформирование государственного и муниципального управления" </t>
  </si>
  <si>
    <t xml:space="preserve"> </t>
  </si>
  <si>
    <t xml:space="preserve">Реконструкция (модернизация)  существующего жилищного фонда в кварталах №№47 (частично), 61, 89-55, 96 Центрального района </t>
  </si>
  <si>
    <t xml:space="preserve"> Повышение уровня жилой обеспеченности населения</t>
  </si>
  <si>
    <t>Формирование благоприятной среды для развития предпринимательства</t>
  </si>
  <si>
    <t>Расширение доступа субъектов малого и среднего предпринимательства к финансовым ресурсам</t>
  </si>
  <si>
    <t>Создание МАУ "Туристско-информационный центр", создание МАУ "Фестивальный остров"</t>
  </si>
  <si>
    <t xml:space="preserve">Мониторинг и анализ предприятий общественного питания по количеству посадочных мест </t>
  </si>
  <si>
    <t>Мониторинг и анализ предприятий торговли продовольственными товарами по количеству торговых площадей</t>
  </si>
  <si>
    <t xml:space="preserve">Мониторинг и анализ предприятий торговли промышленными товарами по количеству торговых площадей </t>
  </si>
  <si>
    <t xml:space="preserve">Мониторинг и анализ предприятий бытового обслуживания по количеству рабочих мест </t>
  </si>
  <si>
    <t xml:space="preserve">Реформирование государственного и муниципального управления </t>
  </si>
  <si>
    <t>Определение перечня муниципальных услуг, подлежащих первоочередному переводу в электронный вид;  разработка сетевого плана-графика перевода муниципальных услуг в электронный вид</t>
  </si>
  <si>
    <t>Создание автоматизированной информационной системы  «Реестр муниципальных услуг и функций»</t>
  </si>
  <si>
    <t>Создание центра телефонного обслуживания населения(call-центра)</t>
  </si>
  <si>
    <t xml:space="preserve"> Создание пунктов коллективного доступа к сети Интернет  для обеспечения прав неограниченного круга лиц на доступ к информации о деятельности ОМС городского округа Тольятти</t>
  </si>
  <si>
    <t>Проведение мероприятий по оснащению многофункционального центра предоставления государственных и муниципальных услуг (МФЦ) программно-техническими средствами</t>
  </si>
  <si>
    <t>Внедрение в городском округе Тольятти единой системы автоматизации делопроизводства и документооборота</t>
  </si>
  <si>
    <t>Обеспечение возможности получения результатов предоставления услуги в электронном виде на  Едином портале государственных и муниципальных услуг (функций), а также  на «Портале муниципальных услуг и функций городского округа Тольятти», если это не запрещено федеральным законом</t>
  </si>
  <si>
    <t>Развитие и модернизация муниципальной компьютерной сети</t>
  </si>
  <si>
    <t>Обеспечение поддержки и содействие развитию местных производителей и поставщиков услуг в области ИКТ</t>
  </si>
  <si>
    <t>Организация разработки стандартов муниципальных услуг, предоставляемых органами мэрии и подведомственными учреждениями, а также административных регламентов предоставления муниципальных услуг (исполнения муниципальных функций) в соответствии с утвержденным мэром планом-графиком</t>
  </si>
  <si>
    <t>Внедрение в органах мэрии принципов и системы управления по результатам, разработка и внедрение автоматизированной информационной системы для мониторинга показателей эффективности и (или) результативности деятельности мэрии, органов мэрии</t>
  </si>
  <si>
    <t>Создание программно-аппаратного комплекса (в том числе средств визуализации, моделирования, анализа) для повышения эффективности и качества принятия управленческих решений высшими должностными лицами органов местного самоуправления, а также для обеспечения поддержки проведения совещаний, коллегий, конференций, рабочих встреч</t>
  </si>
  <si>
    <t>Создание электронного архива городского округа Тольятти</t>
  </si>
  <si>
    <t>X</t>
  </si>
  <si>
    <t>Разработка  муниципальных   правовых актов по реформированию системы муниципального управления, в том числе:  Реестра муниципальных услуг городского округа Тольятти и Реестра муниципальных функций городского округа Тольятти, Порядка формирования и ведения Реестра муниципальных услуг городского округа Тольятти, Порядка формирования и ведения Реестра муниципальных функций городского округа Тольятти, Порядка  разработки и утверждения административных регламентов исполнения муниципальных функций и предоставления муниципальных услуг</t>
  </si>
  <si>
    <t>Жилищно-коммунальная политика</t>
  </si>
  <si>
    <t>Мероприятия по подключению объектов капитального строительства к системам водоснабжения</t>
  </si>
  <si>
    <t>Мероприятия по повышению качества производимых для потребителей товаров(оказываемых услуг), улучшению экологической ситуации и по подключению объектов капитального строительства к системам водоснабжения</t>
  </si>
  <si>
    <t>Мероприятия по подключению объектов капитального строительства к системам водоотведения</t>
  </si>
  <si>
    <t>Мероприятия по повышению качества производимых для потребителей товаров (оказываемых услуг), улучшению экологической ситуации и по подключению объектов капитального строительства к системам водоотведения</t>
  </si>
  <si>
    <t>Мероприятия по повышению качества производимых для потребителей товаров(оказываемых услуг), улучшению экологической ситуации</t>
  </si>
  <si>
    <t>Строительство автомагистрали Н-21 (ул.40 лет Победы) в Автозаводском районе г. Тольятти</t>
  </si>
  <si>
    <t xml:space="preserve"> Строительство развязки на пересечении Южного, Автозаводского и Хрящевского шоссе</t>
  </si>
  <si>
    <t xml:space="preserve"> Строительство надземных и подземных пешеходных переходов на Южном шоссе, в районе ООТ "19 квартал" и "20 квартал"</t>
  </si>
  <si>
    <t xml:space="preserve"> Проектирование и строительство линий наружного освещения на автодорогах городского округа  Тольятти (ул.Северная, дорога через с.Подстепки, дорога через с.Тимофеевка, Хрящевское шоссе, Енисейский проезд, ул.Мичурина, ул.Новозаводская, ул.Ларина, ул.Куйбышева)</t>
  </si>
  <si>
    <t>Строительство автодороги от ул.Громовой до ул.Чайкиной</t>
  </si>
  <si>
    <t xml:space="preserve">Строительство продолжения ул. Новопромышленной от пересечения с Обводным шоссе до ул. Комсомольской </t>
  </si>
  <si>
    <t xml:space="preserve"> Строительство лесной автодороги от Ленинского проспекта до ул. Баныкина с устройством 2-х развязок </t>
  </si>
  <si>
    <t xml:space="preserve"> Реконструкция Южного шоссе на участке от ул. Полякова до ул. Ботанической</t>
  </si>
  <si>
    <t xml:space="preserve"> Реконструкция пересечения автодорог по ул. Полякова и ул. Офицерской с организацией пешеходного движения</t>
  </si>
  <si>
    <t xml:space="preserve"> Реконструкция автодороги в Зоне отдыха (от ул. Спортивной до Комсомольского шоссе)</t>
  </si>
  <si>
    <t>Реконструкция и строительство ул. Офицерской от ул. Ворошилова до развязки с Южным шоссе</t>
  </si>
  <si>
    <t>Реконструкция ул. Лесной на участке от ул. 50 лет Октября до ул. Комсомольской</t>
  </si>
  <si>
    <t xml:space="preserve"> Реконструкция автодороги по ул. Громовой на участке от путепровода до трассы М-5</t>
  </si>
  <si>
    <t xml:space="preserve"> Реконструкция автодороги по ул. Родины от ул. Комсомольской до Комсомольского шоссе</t>
  </si>
  <si>
    <t xml:space="preserve"> Реконструкция автодороги по ул. Комсомольской от ул. Ушакова до ул. Родины</t>
  </si>
  <si>
    <t xml:space="preserve">Капитальный ремонт дорог </t>
  </si>
  <si>
    <t xml:space="preserve">Обеспечение троллейбусными перевозками пассажиров на ОАО «АВТОВАЗ» и Тольяттинского индустриально-технологического парка </t>
  </si>
  <si>
    <t>Приобретение подвижного состава с пониженным уровнем пола, с оборудованием для перевозки инвалидов (220 подвижных единиц к 2020 году)</t>
  </si>
  <si>
    <t>Реконструкция и строительство автомобильных дорог и инженерно-мостовых сооружений</t>
  </si>
  <si>
    <t xml:space="preserve">Ремонт и содержание автомобильных дорог регионального и межмуниципального значения и инженерно-мостовых сооружений </t>
  </si>
  <si>
    <t>Цель: Создание условий для социальной интеграции инвалидов в общество</t>
  </si>
  <si>
    <t>Задача: Поддержка общественных организаций инвалидов в целях создания дополнительных рабочих мест</t>
  </si>
  <si>
    <t>Количество созданных рабочих мест для инвалидов</t>
  </si>
  <si>
    <t>Количество услуг, предоставляемых центром инвалидам ежегодно</t>
  </si>
  <si>
    <t>Количество получателей услуг</t>
  </si>
  <si>
    <t>Цель: Увеличение доли среднесписочной численности работников (без внешних совместителей) малых предприятий в среднесписочной численности работников (без внешних совместителей) всех предприятий и организаций</t>
  </si>
  <si>
    <t>Задача: Создание новых рабочих мест на предприятиях субъектов малого и среднего предпринимательства</t>
  </si>
  <si>
    <t xml:space="preserve">Задача: Анализ состояния окружающей среды          </t>
  </si>
  <si>
    <t>Цель: 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для повышения качества жизни граждан, совершенствования информационного взаимодействия органов власти, бизнеса и гражданского общества, а также повышения качества и доступности государственных и муниципальных услуг и повышения эффективности муниципального управления</t>
  </si>
  <si>
    <t>Эффектив-ность реализации мероприятия (проекта) (R)            R= I/C (стр.7/стр.8) *100%, %.</t>
  </si>
  <si>
    <t xml:space="preserve">Задача: Сохранение сети мунипальных учреждений и объёма услуг 
в сфере культуры и обеспечение их развития </t>
  </si>
  <si>
    <t>Уровень достижения значения (Факт/План * 100%,) %.</t>
  </si>
  <si>
    <t xml:space="preserve">к отчёту о реализации Программы комплексного социально-экономического развития городского округа Тольятти на 2010-2020 годы, утверждённой решением Думы городского округа Тольятти от 19.05.2010 №293, за 2010 год 
</t>
  </si>
  <si>
    <t>Уровень исполнения запланированного объёма финансирования (C) (из таблицы отчёта по мероприятиям столбец 17), %.</t>
  </si>
  <si>
    <t>Приложение №3</t>
  </si>
  <si>
    <t>Разработка проекта планировки территории микрорайона «Прибрежный», юго-восточнее мкр. Жигулёвское море, мкр. Северный Комсомольского района</t>
  </si>
  <si>
    <t xml:space="preserve">Новое строительство на территориях, обеспеченных разработкой проектов планировки: квартал 11А Автозаводского района, микр. «Калина», Прибрежный парк и Набережная,  микр. «Прибрежный» Комсомольского района, кварталы 14А, 14Б, 17А </t>
  </si>
  <si>
    <t>Цель: Увеличение плотности субъектов малого предпринимательства</t>
  </si>
  <si>
    <t>Доля  муниципальных услуг, переведённых в электронный вид</t>
  </si>
  <si>
    <t xml:space="preserve">Задача: Создание и развитие в городском округе Тольятти электронного муниципалитета, повышение качества и доступности государственных и муниципальных услуг, в том числе по принципу "Одного окна"          </t>
  </si>
  <si>
    <t>Количество созданных МФЦ на территории городского округа Тольятти</t>
  </si>
  <si>
    <t>Задача: Повышение уровня благоустройства и эффективности использования коммунальных ресурсов (электрической энергии, тепловой энергии, холодной и горячей воды) в многоквартирных домах, в первую очередь путём своевременного проведения реконструкции, модернизации и капитальных ремонтов многоквартирных домов</t>
  </si>
  <si>
    <t>Проведение капитального ремонта (ремонт внутридомовых инженерных систем, в том числе с установкой общедомовых приборов учёта потребления ресурсов и узлов управления; ремонт или замена лифтового оборудования; ремонт крыш; ремонт подвальных помещений; утепление и ремонт фасадов)</t>
  </si>
  <si>
    <t xml:space="preserve">Установка общедомовых приборов учёта холодной и горячей воды, тепловой энергии </t>
  </si>
  <si>
    <t>Доля многоквартирных домов, полностью оборудованных общедомовыми приборами учёта</t>
  </si>
  <si>
    <t>Создание муниципальной информационной системы учёта и управления потребления коммунальных ресурсов</t>
  </si>
  <si>
    <t>Доля многоквартирных домов, подключенных к муниципальной информационной системе учёта и управления коммунальных ресурсов</t>
  </si>
  <si>
    <t>Подготовка кадров в  соответствии с государственным заданием в учреждениях профессионального образования с учётом кадровых потребностей экономики города на среднесрочную и долгосрочную перспективу</t>
  </si>
  <si>
    <t>Количество жителей, посетивших  муниципальные музеи с учётом новых экспозиций</t>
  </si>
  <si>
    <t>Задача: Повышение уровня благоустройства и эффективности использования коммунальных ресурсов (холодной и горячей воды) в многоквартирных домах, в первую очередь путём своевременного проведения реконструкции, модернизации и капитальных ремонтов многоквартирных домов</t>
  </si>
  <si>
    <t>Задача: Повышение уровня благоустройства и эффективности использования коммунальных ресурсов (водоотведение) в многоквартирных домах, в первую очередь путём своевременного проведения реконструкции, модернизации и капитальных ремонтов многоквартирных домов</t>
  </si>
  <si>
    <t>Задача: Повышение уровня эффективности использования коммунальных ресурсов (электрической энергии, тепловой энергии, холодной и горячей воды) в многоквартирных домах, в первую очередь путём своевременного проведения реконструкции, модернизации и капитальных ремонтов многоквартирных домов</t>
  </si>
  <si>
    <t xml:space="preserve"> Строительство автомагистрали Н-2 (дублёр Южного шоссе), вдоль 20, 21 квартала Автозаводского района</t>
  </si>
  <si>
    <t>Строительство дублёра Автозаводского шоссе от ул. 50 лет Октября до Южного шоссе</t>
  </si>
  <si>
    <t>Обеспечение жителей новых кварталов троллейбусными перевозками (Строительство троллейбусных линий по ул.Автостроителей (от ул.Дзержинского до Южного шоссе), по ул.Дзержинского (от ул.Автостроителей до ул.40 лет Победы), по ул.Тополиная, 70 лет Октября, Л.Яшина, по дублёру Южного шоссе)</t>
  </si>
  <si>
    <t>Задача: Увеличение пропускной способности и приведение в нормативное состояние дорог местного значения городского округа Тольятти за счёт строительства новых, реконструкции и капитального ремонта существующих</t>
  </si>
  <si>
    <t>увеличение протяжённости дорог местного значения за счёт нового строительства</t>
  </si>
  <si>
    <t>увеличение площади приведённых в нормативное состояние дорог местного значения за счёт проведенного капитального ремонта</t>
  </si>
  <si>
    <t>обновление подвижного состава за счёт выполнения капитально-восстановительного ремонта</t>
  </si>
  <si>
    <t>Задача: Увеличение пропускной способности и приведение в нормативное состояние дорог общего пользования Самарской области за счёт строительства новых, реконструкции, ремонта и содержания автомобильных дорог регионального и межмуниципального значения</t>
  </si>
  <si>
    <t>Увеличение площади приведённых в нормативное состояние дорог общего пользования за счёт проведенного ремонта и содержания автомобильных дорог регионального и межмуниципального значения и инженерно-мостовых сооружений</t>
  </si>
  <si>
    <t>Строительство продолжения ул.Коммунистической в восточном направлении с безостановочным пересечением федеральной железной дороги до трассы М-5</t>
  </si>
  <si>
    <t>Цель: Развитие улично-дорожной сети Самарской области</t>
  </si>
  <si>
    <t>Цель: Обеспечение условий для повышения доступности качественного образования в городском округе Тольятти сообразно стратегии развития города</t>
  </si>
  <si>
    <t>Задача: Обеспечить безопасные условия пребывания детей в образовательных учреждениях за счёт приведения зданий и сооружений в соответствие современным нормам и требованиям</t>
  </si>
  <si>
    <t>Задача: Ориентировать систему профессионального образования города на подготовку специалистов для работы на объектах развивающейся инновационной инфраструктуры города</t>
  </si>
  <si>
    <t>Количество работодателей, привлечённых к организации баз практик и содействию трудоустройству выпускников учреждений профессионального образования</t>
  </si>
  <si>
    <t xml:space="preserve">Формирование системы государственно-частного партнёрства, адекватной развивающейся инновационной инфраструктуры города </t>
  </si>
  <si>
    <t>Цель: Создание условий для обеспечения конституционных прав граждан на доступ к культурным ценностям</t>
  </si>
  <si>
    <t>Задача: Создание условий для сохранения историко-культурного наследия и 
национальных традиций в городском округе Тольятти</t>
  </si>
  <si>
    <t>Предоставление субсидий из областного бюджета городскому округу Тольятти в целях софинансирования мероприятий на территории Самарской области   *При условии выделения средств из областного бюджета (Мероприятие исключено)</t>
  </si>
  <si>
    <t>Цель: Увеличение количества жителей городского округа Тольятти, регулярно занимающихся физической культурой и спортом</t>
  </si>
  <si>
    <t>Задача : Создать условия для развития личности детей и молодёжи.</t>
  </si>
  <si>
    <t xml:space="preserve">Цель: Создание условий для развития и реализации потенциала молодёжи в интересах города, региона и государства, создание новых рабочих мест.                </t>
  </si>
  <si>
    <t xml:space="preserve">Задача: Увеличение вовлеченности молодёжи в социальную практику.             </t>
  </si>
  <si>
    <t>Задача: Формирование системы поддержки инициативной и талантливой молодёжи</t>
  </si>
  <si>
    <t>Задача: Обеспечение эффективной социализации молодёжи, находящейся в трудной жизненной ситуации</t>
  </si>
  <si>
    <t>количество молодых людей, регулярно использующих велосипед в качестве транспорта</t>
  </si>
  <si>
    <t>количество услуг, оказанных жителям</t>
  </si>
  <si>
    <t>Организация и осуществление мероприятий по профилактике асоциальных явлений в молодёжной среде, здоровому образу жизни, работе телефона доверия</t>
  </si>
  <si>
    <t>молодёжная политика</t>
  </si>
  <si>
    <t>Цель: 1. Создание интеллектуальной системы региональной безопасности "Безопасный город"                                                                                                         2. Обеспечение безопасности граждан, проживающих на территории городского округа Тольятти</t>
  </si>
  <si>
    <t>Задачи: 1. Непрерывный сбор информации из различных информационных ресурсов, в том числе видеоинформации с территориально распределенных видеокамер.                                                                                                                        2. Повышение оперативности и эффективности работы дежурных частей и подразделений оперативных служб по городскогму округу Тольятти всех уровней по обеспечению правопорядка, общественной и пожарной безопасности на территории города.                                                                          3. Своевременное реагирование на изменение оперативной обстановки в городе, состояние общественного порядка и дорожного движения, сообщения граждан о чрезвычайных ситуациях, возможных террористических актах, готовящихся и совершенных в отношении граждан правонарушениях и преступлениях.</t>
  </si>
  <si>
    <t>Оборудование участков автодорог городского округа системами видеоконтроля за движением автотранспорта с функцией распознавания номерных регистрационных знаков, их техническое обслуживание</t>
  </si>
  <si>
    <t>Приобретение специального автотранспорта для выявления грубых нарушений ПДД,в части экологического контроля и эксплуатации большегрузного транспорта</t>
  </si>
  <si>
    <t>Организация работы во всех районах города Центров социальной адаптации лиц, освободившихся из мест лишения свободы и прибывших в г.Тольятти на постоянное место жительство, вместимостью до 50 человек и обслуживающим персоналом до 10 человек</t>
  </si>
  <si>
    <t>Цель: Создание условий для обеспечения конституционных прав граждан на благоприятную окружающую среду, достоверную информацию о её состоянии</t>
  </si>
  <si>
    <t xml:space="preserve">Проектирование и новое строительство полигона размещения твердых бытовых отходов вблизи городского округа Тольятти </t>
  </si>
  <si>
    <t>Расчёт эффективности реализации Программы в отчётном периоде (ЕI ) - средняя арифметическая от всех частных значений показателя R для каждого мероприятия, в отношении которого определён плановый и фактический объём финансирования и соответствующий целевой показатель. В расчёт не включены показатели эффективности по разделу "Жилищно-коммунальная политика" из-за некорректности плановых значений части показателей.</t>
  </si>
  <si>
    <t xml:space="preserve"> Х         - расчёт невозможен</t>
  </si>
  <si>
    <t>* Данные о смертности от сердечно-сосудистых, онкологических заболеваний, от внешних причин, в трудоспособном возрасте представить не представляется возможным по причине отсутствия данных в Департаменте здравоохранения мэрии городского округа Тольятти. (Информация о смертности не получена из Министерства здравоохранения и социального развития Самарской области в связи с действием Федерального закона от 27.07.2006 № 152-ФЗ «О персональных данных»).</t>
  </si>
  <si>
    <t>Доля выполненных мероприятий по созданию АИС «Реестр муниципальных услуг и функций»</t>
  </si>
  <si>
    <t>Доля выполненных мероприятий по созданию центра телефонного обслуживания населения (call-центра)</t>
  </si>
  <si>
    <t>Количество созданных пунктов коллективного доступа к сети Интернет для обеспечения прав неограниченного круга лиц на доступ к информации о деятельности органов местного самоуправления</t>
  </si>
  <si>
    <t>Доля выполненных мероприятий по оснащению многофункциональных центров предоставления  государственных и муниципальных услуг (МФЦ) программно-техническими средствами</t>
  </si>
  <si>
    <t>Количество услуг, предоставление которых осуществляется на базе МФЦ</t>
  </si>
  <si>
    <t>Доля органов местного самоуправления  и муниципальных учреждений и предприятий, участвующих в едином межведомственном электронном документообороте</t>
  </si>
  <si>
    <t>Доля муниципальных услуг (функций),  имеющих возможности для заявителей получения результатов предоставления услуги в электронном виде на  Едином портале государственных и муниципальных услуг (функций), а также  на «Портале муниципальных услуг и функций городского округа Тольятти»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</si>
</sst>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
    <numFmt numFmtId="170" formatCode="_-* #,##0.0_р_._-;\-* #,##0.0_р_._-;_-* &quot;-&quot;?_р_._-;_-@_-"/>
    <numFmt numFmtId="171" formatCode="0.0"/>
    <numFmt numFmtId="172" formatCode="#,##0;[Red]#,##0"/>
    <numFmt numFmtId="173" formatCode="0.0%"/>
    <numFmt numFmtId="174" formatCode="[$-FC19]d\ mmmm\ yyyy\ &quot;г.&quot;"/>
  </numFmts>
  <fonts count="24">
    <font>
      <sz val="10"/>
      <name val="Arial Cyr"/>
      <family val="0"/>
    </font>
    <font>
      <sz val="10"/>
      <name val="Times New Roman"/>
      <family val="1"/>
    </font>
    <font>
      <i/>
      <sz val="10"/>
      <name val="Times New Roman"/>
      <family val="1"/>
    </font>
    <font>
      <sz val="8"/>
      <name val="Arial Cyr"/>
      <family val="0"/>
    </font>
    <font>
      <b/>
      <sz val="10"/>
      <name val="Times New Roman"/>
      <family val="1"/>
    </font>
    <font>
      <sz val="11"/>
      <color indexed="8"/>
      <name val="Calibri"/>
      <family val="2"/>
    </font>
    <font>
      <sz val="10"/>
      <color indexed="8"/>
      <name val="Times New Roman"/>
      <family val="1"/>
    </font>
    <font>
      <sz val="10"/>
      <name val="Arial"/>
      <family val="2"/>
    </font>
    <font>
      <u val="single"/>
      <sz val="10"/>
      <color indexed="12"/>
      <name val="Arial Cyr"/>
      <family val="0"/>
    </font>
    <font>
      <u val="single"/>
      <sz val="10"/>
      <color indexed="36"/>
      <name val="Arial Cyr"/>
      <family val="0"/>
    </font>
    <font>
      <b/>
      <sz val="8"/>
      <name val="Tahoma"/>
      <family val="0"/>
    </font>
    <font>
      <sz val="8"/>
      <name val="Tahoma"/>
      <family val="0"/>
    </font>
    <font>
      <vertAlign val="superscript"/>
      <sz val="10"/>
      <color indexed="8"/>
      <name val="Times New Roman"/>
      <family val="1"/>
    </font>
    <font>
      <vertAlign val="subscript"/>
      <sz val="10"/>
      <color indexed="8"/>
      <name val="Times New Roman"/>
      <family val="1"/>
    </font>
    <font>
      <sz val="12"/>
      <name val="Times New Roman"/>
      <family val="1"/>
    </font>
    <font>
      <sz val="7"/>
      <name val="Arial Cyr"/>
      <family val="0"/>
    </font>
    <font>
      <sz val="10"/>
      <color indexed="8"/>
      <name val="Arial Cyr"/>
      <family val="0"/>
    </font>
    <font>
      <sz val="12"/>
      <color indexed="8"/>
      <name val="Times New Roman"/>
      <family val="1"/>
    </font>
    <font>
      <b/>
      <sz val="10"/>
      <color indexed="8"/>
      <name val="Times New Roman"/>
      <family val="1"/>
    </font>
    <font>
      <b/>
      <sz val="10"/>
      <color indexed="8"/>
      <name val="Arial Cyr"/>
      <family val="0"/>
    </font>
    <font>
      <sz val="10"/>
      <color indexed="15"/>
      <name val="Arial Cyr"/>
      <family val="0"/>
    </font>
    <font>
      <sz val="10"/>
      <color indexed="15"/>
      <name val="Times New Roman"/>
      <family val="1"/>
    </font>
    <font>
      <sz val="9"/>
      <name val="Times New Roman"/>
      <family val="1"/>
    </font>
    <font>
      <b/>
      <sz val="8"/>
      <name val="Arial Cyr"/>
      <family val="2"/>
    </font>
  </fonts>
  <fills count="5">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10"/>
        <bgColor indexed="64"/>
      </patternFill>
    </fill>
  </fills>
  <borders count="6">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7" fillId="0" borderId="0">
      <alignment/>
      <protection/>
    </xf>
    <xf numFmtId="0" fontId="5" fillId="0" borderId="0">
      <alignment/>
      <protection/>
    </xf>
    <xf numFmtId="0" fontId="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4">
    <xf numFmtId="0" fontId="0" fillId="0" borderId="0" xfId="0" applyAlignment="1">
      <alignment/>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applyFill="1" applyAlignment="1">
      <alignment/>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top" wrapText="1"/>
    </xf>
    <xf numFmtId="171" fontId="1" fillId="0" borderId="1" xfId="0"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xf>
    <xf numFmtId="17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17" fontId="1" fillId="0" borderId="1" xfId="0" applyNumberFormat="1" applyFont="1" applyFill="1" applyBorder="1" applyAlignment="1">
      <alignment horizontal="center" vertical="center" wrapText="1"/>
    </xf>
    <xf numFmtId="173" fontId="1" fillId="0" borderId="1" xfId="0" applyNumberFormat="1" applyFont="1" applyFill="1" applyBorder="1" applyAlignment="1">
      <alignment horizontal="center" vertical="center"/>
    </xf>
    <xf numFmtId="173"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0" borderId="1" xfId="20" applyFont="1" applyFill="1" applyBorder="1" applyAlignment="1">
      <alignment horizontal="center" vertical="top" wrapText="1"/>
      <protection/>
    </xf>
    <xf numFmtId="168" fontId="1" fillId="0" borderId="1" xfId="25" applyNumberFormat="1" applyFont="1" applyFill="1" applyBorder="1" applyAlignment="1" applyProtection="1">
      <alignment horizontal="center" vertical="center" wrapText="1"/>
      <protection/>
    </xf>
    <xf numFmtId="0" fontId="1" fillId="0" borderId="1" xfId="25" applyNumberFormat="1" applyFont="1" applyFill="1" applyBorder="1" applyAlignment="1" applyProtection="1">
      <alignment horizontal="center" vertical="center" wrapText="1"/>
      <protection/>
    </xf>
    <xf numFmtId="3" fontId="1" fillId="0" borderId="1" xfId="25" applyNumberFormat="1" applyFont="1" applyFill="1" applyBorder="1" applyAlignment="1" applyProtection="1">
      <alignment horizontal="center" vertical="center" wrapText="1"/>
      <protection/>
    </xf>
    <xf numFmtId="168" fontId="1" fillId="0" borderId="1" xfId="0" applyNumberFormat="1" applyFont="1" applyFill="1" applyBorder="1" applyAlignment="1">
      <alignment horizontal="center" vertical="center"/>
    </xf>
    <xf numFmtId="171" fontId="1" fillId="0" borderId="1" xfId="25" applyNumberFormat="1" applyFont="1" applyFill="1" applyBorder="1" applyAlignment="1" applyProtection="1">
      <alignment horizontal="center" vertical="center" wrapText="1"/>
      <protection/>
    </xf>
    <xf numFmtId="168" fontId="1" fillId="0" borderId="1" xfId="0" applyNumberFormat="1" applyFont="1" applyFill="1" applyBorder="1" applyAlignment="1">
      <alignment horizontal="center" vertical="center" wrapText="1"/>
    </xf>
    <xf numFmtId="17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73"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1" fillId="0" borderId="1" xfId="18" applyFont="1" applyFill="1" applyBorder="1" applyAlignment="1">
      <alignment horizontal="center" vertical="top" wrapText="1"/>
      <protection/>
    </xf>
    <xf numFmtId="0" fontId="1" fillId="0" borderId="1" xfId="18" applyFont="1" applyFill="1" applyBorder="1" applyAlignment="1">
      <alignment horizontal="center" vertical="center" wrapText="1"/>
      <protection/>
    </xf>
    <xf numFmtId="168" fontId="1" fillId="0" borderId="1" xfId="24" applyNumberFormat="1" applyFont="1" applyFill="1" applyBorder="1" applyAlignment="1">
      <alignment horizontal="center" vertical="center" wrapText="1"/>
    </xf>
    <xf numFmtId="49" fontId="6" fillId="0" borderId="1" xfId="0" applyNumberFormat="1" applyFont="1" applyFill="1" applyBorder="1" applyAlignment="1">
      <alignment horizontal="left" vertical="top" wrapText="1"/>
    </xf>
    <xf numFmtId="49" fontId="6" fillId="0" borderId="1" xfId="19" applyNumberFormat="1" applyFont="1" applyFill="1" applyBorder="1" applyAlignment="1">
      <alignment horizontal="center" vertical="top" wrapText="1"/>
      <protection/>
    </xf>
    <xf numFmtId="49" fontId="6" fillId="0" borderId="1" xfId="19" applyNumberFormat="1" applyFont="1" applyFill="1" applyBorder="1" applyAlignment="1">
      <alignment horizontal="center" vertical="center" wrapText="1"/>
      <protection/>
    </xf>
    <xf numFmtId="168" fontId="6" fillId="0" borderId="1" xfId="24" applyNumberFormat="1" applyFont="1" applyFill="1" applyBorder="1" applyAlignment="1">
      <alignment horizontal="center" vertical="center" wrapText="1"/>
    </xf>
    <xf numFmtId="171" fontId="6" fillId="0" borderId="1" xfId="24"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8" fontId="1" fillId="0" borderId="1" xfId="25" applyNumberFormat="1"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3" fontId="1" fillId="0" borderId="1" xfId="25"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0" fillId="0" borderId="0" xfId="0" applyBorder="1" applyAlignment="1">
      <alignment/>
    </xf>
    <xf numFmtId="0" fontId="0" fillId="2" borderId="0" xfId="0" applyFill="1" applyAlignment="1">
      <alignment/>
    </xf>
    <xf numFmtId="0" fontId="0" fillId="0" borderId="0" xfId="0" applyFill="1" applyBorder="1" applyAlignment="1">
      <alignment/>
    </xf>
    <xf numFmtId="0" fontId="0" fillId="0" borderId="0" xfId="0" applyFill="1" applyAlignment="1">
      <alignment/>
    </xf>
    <xf numFmtId="4" fontId="1" fillId="0" borderId="1" xfId="24" applyNumberFormat="1" applyFont="1" applyFill="1" applyBorder="1" applyAlignment="1">
      <alignment horizontal="center" vertical="center" wrapText="1"/>
    </xf>
    <xf numFmtId="0" fontId="16" fillId="0" borderId="2" xfId="0" applyNumberFormat="1" applyFont="1" applyFill="1" applyBorder="1" applyAlignment="1">
      <alignment horizontal="right"/>
    </xf>
    <xf numFmtId="171" fontId="16" fillId="0" borderId="0" xfId="0" applyNumberFormat="1" applyFont="1" applyFill="1" applyAlignment="1">
      <alignment horizontal="center" vertical="center"/>
    </xf>
    <xf numFmtId="0" fontId="17" fillId="0" borderId="0" xfId="0" applyFont="1" applyFill="1" applyBorder="1" applyAlignment="1">
      <alignment vertical="center" wrapText="1"/>
    </xf>
    <xf numFmtId="0" fontId="6" fillId="0" borderId="2" xfId="0" applyNumberFormat="1" applyFont="1" applyFill="1" applyBorder="1" applyAlignment="1">
      <alignment horizontal="right" wrapText="1"/>
    </xf>
    <xf numFmtId="0" fontId="6" fillId="0" borderId="2" xfId="24" applyNumberFormat="1" applyFont="1" applyFill="1" applyBorder="1" applyAlignment="1">
      <alignment horizontal="right" wrapText="1"/>
    </xf>
    <xf numFmtId="0" fontId="17" fillId="0" borderId="2" xfId="0" applyNumberFormat="1" applyFont="1" applyFill="1" applyBorder="1" applyAlignment="1">
      <alignment horizontal="right" wrapText="1"/>
    </xf>
    <xf numFmtId="0" fontId="18" fillId="0" borderId="2" xfId="0" applyNumberFormat="1" applyFont="1" applyFill="1" applyBorder="1" applyAlignment="1">
      <alignment horizontal="right"/>
    </xf>
    <xf numFmtId="0" fontId="18" fillId="0" borderId="2" xfId="0" applyNumberFormat="1" applyFont="1" applyFill="1" applyBorder="1" applyAlignment="1">
      <alignment horizontal="right" wrapText="1"/>
    </xf>
    <xf numFmtId="0" fontId="19" fillId="0" borderId="2" xfId="0" applyNumberFormat="1" applyFont="1" applyFill="1" applyBorder="1" applyAlignment="1">
      <alignment horizontal="right"/>
    </xf>
    <xf numFmtId="0" fontId="6" fillId="0" borderId="2" xfId="0" applyNumberFormat="1" applyFont="1" applyFill="1" applyBorder="1" applyAlignment="1">
      <alignment horizontal="right"/>
    </xf>
    <xf numFmtId="0" fontId="20" fillId="0" borderId="2" xfId="0" applyNumberFormat="1" applyFont="1" applyFill="1" applyBorder="1" applyAlignment="1">
      <alignment horizontal="right"/>
    </xf>
    <xf numFmtId="0" fontId="21" fillId="0" borderId="2" xfId="25" applyNumberFormat="1" applyFont="1" applyFill="1" applyBorder="1" applyAlignment="1" applyProtection="1">
      <alignment horizontal="right" wrapText="1"/>
      <protection/>
    </xf>
    <xf numFmtId="0" fontId="21" fillId="0" borderId="2" xfId="0" applyNumberFormat="1" applyFont="1" applyFill="1" applyBorder="1" applyAlignment="1">
      <alignment horizontal="right" wrapText="1"/>
    </xf>
    <xf numFmtId="171" fontId="6" fillId="0" borderId="1" xfId="0" applyNumberFormat="1" applyFont="1" applyFill="1" applyBorder="1" applyAlignment="1">
      <alignment horizontal="center" vertical="center" wrapText="1"/>
    </xf>
    <xf numFmtId="171" fontId="1" fillId="0" borderId="1" xfId="24"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171" fontId="1" fillId="0" borderId="1" xfId="25" applyNumberFormat="1" applyFont="1" applyFill="1" applyBorder="1" applyAlignment="1" applyProtection="1">
      <alignment horizontal="center" vertical="center" wrapText="1"/>
      <protection/>
    </xf>
    <xf numFmtId="171" fontId="4" fillId="0" borderId="1" xfId="0" applyNumberFormat="1" applyFont="1" applyFill="1" applyBorder="1" applyAlignment="1">
      <alignment horizontal="center" vertical="center" wrapText="1"/>
    </xf>
    <xf numFmtId="0" fontId="16" fillId="0" borderId="0" xfId="0" applyNumberFormat="1" applyFont="1" applyFill="1" applyBorder="1" applyAlignment="1">
      <alignment horizontal="right"/>
    </xf>
    <xf numFmtId="0" fontId="20" fillId="0" borderId="0" xfId="0" applyNumberFormat="1" applyFont="1" applyFill="1" applyBorder="1" applyAlignment="1">
      <alignment horizontal="right"/>
    </xf>
    <xf numFmtId="0" fontId="1" fillId="0" borderId="1" xfId="0" applyFont="1" applyFill="1" applyBorder="1" applyAlignment="1">
      <alignment horizontal="center" vertical="center"/>
    </xf>
    <xf numFmtId="171" fontId="1" fillId="0" borderId="1" xfId="0" applyNumberFormat="1" applyFont="1" applyFill="1" applyBorder="1" applyAlignment="1">
      <alignment horizontal="center" vertical="center"/>
    </xf>
    <xf numFmtId="173"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4" fontId="1" fillId="0" borderId="1" xfId="25" applyNumberFormat="1" applyFont="1" applyFill="1" applyBorder="1" applyAlignment="1" applyProtection="1">
      <alignment horizontal="center" vertical="center" wrapText="1"/>
      <protection/>
    </xf>
    <xf numFmtId="171" fontId="1" fillId="0" borderId="1" xfId="24" applyNumberFormat="1" applyFont="1" applyFill="1" applyBorder="1" applyAlignment="1">
      <alignment vertical="center" wrapText="1"/>
    </xf>
    <xf numFmtId="0" fontId="0" fillId="3" borderId="0" xfId="0" applyFill="1" applyAlignment="1">
      <alignment/>
    </xf>
    <xf numFmtId="0" fontId="0" fillId="4" borderId="0" xfId="0" applyFill="1" applyAlignment="1">
      <alignment/>
    </xf>
    <xf numFmtId="0" fontId="0" fillId="0" borderId="0" xfId="0" applyFill="1" applyAlignment="1">
      <alignment horizontal="left"/>
    </xf>
    <xf numFmtId="1" fontId="15" fillId="0" borderId="0" xfId="0" applyNumberFormat="1" applyFont="1" applyFill="1" applyAlignment="1">
      <alignment horizontal="center" vertical="center"/>
    </xf>
    <xf numFmtId="171" fontId="0" fillId="0" borderId="0" xfId="0" applyNumberFormat="1" applyFill="1" applyAlignment="1">
      <alignment horizontal="center" vertical="center"/>
    </xf>
    <xf numFmtId="173" fontId="0" fillId="0" borderId="0" xfId="0" applyNumberFormat="1" applyFill="1" applyAlignment="1">
      <alignment horizontal="center" vertical="center"/>
    </xf>
    <xf numFmtId="173" fontId="14" fillId="0" borderId="0" xfId="0" applyNumberFormat="1" applyFont="1" applyFill="1" applyAlignment="1">
      <alignment vertical="center"/>
    </xf>
    <xf numFmtId="173" fontId="14" fillId="0" borderId="0" xfId="0" applyNumberFormat="1" applyFont="1" applyFill="1" applyBorder="1" applyAlignment="1">
      <alignment vertical="center"/>
    </xf>
    <xf numFmtId="171" fontId="1" fillId="0" borderId="1" xfId="0" applyNumberFormat="1" applyFont="1" applyFill="1" applyBorder="1" applyAlignment="1">
      <alignment horizontal="center" vertical="top" wrapText="1"/>
    </xf>
    <xf numFmtId="173" fontId="1" fillId="0" borderId="1" xfId="0" applyNumberFormat="1" applyFont="1" applyFill="1" applyBorder="1" applyAlignment="1">
      <alignment horizontal="center" vertical="top" wrapText="1"/>
    </xf>
    <xf numFmtId="0" fontId="1" fillId="0" borderId="1" xfId="0" applyFont="1" applyFill="1" applyBorder="1" applyAlignment="1">
      <alignment horizontal="center"/>
    </xf>
    <xf numFmtId="0" fontId="2" fillId="0" borderId="1" xfId="0" applyFont="1" applyFill="1" applyBorder="1" applyAlignment="1">
      <alignment vertical="top" wrapText="1"/>
    </xf>
    <xf numFmtId="171" fontId="1" fillId="0" borderId="1" xfId="0" applyNumberFormat="1" applyFont="1" applyFill="1" applyBorder="1" applyAlignment="1">
      <alignment vertical="top" wrapText="1"/>
    </xf>
    <xf numFmtId="173"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xf>
    <xf numFmtId="0" fontId="1" fillId="0" borderId="1" xfId="0" applyFont="1" applyFill="1" applyBorder="1" applyAlignment="1">
      <alignment horizontal="left" vertical="top"/>
    </xf>
    <xf numFmtId="3" fontId="1" fillId="0" borderId="1" xfId="0" applyNumberFormat="1" applyFont="1" applyFill="1" applyBorder="1" applyAlignment="1" applyProtection="1">
      <alignment horizontal="center" vertical="top" wrapText="1"/>
      <protection/>
    </xf>
    <xf numFmtId="0" fontId="2" fillId="0" borderId="1" xfId="0" applyFont="1" applyFill="1" applyBorder="1" applyAlignment="1">
      <alignment horizontal="center" vertical="center" wrapText="1"/>
    </xf>
    <xf numFmtId="44" fontId="1" fillId="0" borderId="1" xfId="16" applyFont="1" applyFill="1" applyBorder="1" applyAlignment="1">
      <alignment horizontal="center" vertical="center" wrapText="1"/>
    </xf>
    <xf numFmtId="171" fontId="1" fillId="0" borderId="1" xfId="16" applyNumberFormat="1" applyFont="1" applyFill="1" applyBorder="1" applyAlignment="1">
      <alignment horizontal="center" vertical="center" wrapText="1"/>
    </xf>
    <xf numFmtId="173" fontId="1" fillId="0" borderId="1" xfId="16" applyNumberFormat="1" applyFont="1" applyFill="1" applyBorder="1" applyAlignment="1">
      <alignment horizontal="center" vertical="center" wrapText="1"/>
    </xf>
    <xf numFmtId="2"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top" wrapText="1"/>
    </xf>
    <xf numFmtId="171" fontId="2" fillId="0" borderId="1" xfId="0" applyNumberFormat="1" applyFont="1" applyFill="1" applyBorder="1" applyAlignment="1">
      <alignment horizontal="center" vertical="center" wrapText="1"/>
    </xf>
    <xf numFmtId="173"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xf>
    <xf numFmtId="171" fontId="6" fillId="0" borderId="1" xfId="0" applyNumberFormat="1" applyFont="1" applyFill="1" applyBorder="1" applyAlignment="1">
      <alignment horizontal="center" vertical="center" wrapText="1"/>
    </xf>
    <xf numFmtId="173"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171" fontId="4" fillId="0" borderId="1" xfId="0" applyNumberFormat="1" applyFont="1" applyFill="1" applyBorder="1" applyAlignment="1">
      <alignment horizontal="center" vertical="center" wrapText="1"/>
    </xf>
    <xf numFmtId="171" fontId="1" fillId="0" borderId="1" xfId="0" applyNumberFormat="1" applyFont="1" applyFill="1" applyBorder="1" applyAlignment="1">
      <alignment/>
    </xf>
    <xf numFmtId="0" fontId="0" fillId="0" borderId="0" xfId="0" applyFont="1" applyFill="1" applyBorder="1" applyAlignment="1">
      <alignment/>
    </xf>
    <xf numFmtId="171" fontId="0" fillId="0" borderId="0" xfId="0" applyNumberFormat="1" applyFont="1" applyFill="1" applyBorder="1" applyAlignment="1">
      <alignment/>
    </xf>
    <xf numFmtId="173" fontId="0" fillId="0" borderId="0" xfId="0" applyNumberFormat="1" applyFont="1" applyFill="1" applyBorder="1" applyAlignment="1">
      <alignment/>
    </xf>
    <xf numFmtId="171" fontId="0" fillId="0" borderId="0" xfId="0" applyNumberFormat="1" applyFill="1" applyAlignment="1">
      <alignment/>
    </xf>
    <xf numFmtId="173" fontId="0" fillId="0" borderId="0" xfId="0" applyNumberFormat="1" applyFill="1" applyAlignment="1">
      <alignment/>
    </xf>
    <xf numFmtId="0" fontId="14" fillId="0" borderId="0" xfId="0"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4" fillId="0" borderId="5" xfId="0" applyFont="1" applyFill="1" applyBorder="1" applyAlignment="1">
      <alignment horizontal="center" vertical="center" wrapText="1"/>
    </xf>
    <xf numFmtId="0" fontId="1" fillId="0" borderId="1" xfId="0" applyFont="1" applyFill="1" applyBorder="1" applyAlignment="1">
      <alignment horizontal="left" vertical="top" wrapText="1"/>
    </xf>
    <xf numFmtId="3"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173" fontId="1" fillId="0" borderId="1" xfId="0" applyNumberFormat="1" applyFont="1" applyFill="1" applyBorder="1" applyAlignment="1">
      <alignment horizontal="center" vertical="center" wrapText="1"/>
    </xf>
    <xf numFmtId="171" fontId="1" fillId="0" borderId="1" xfId="0" applyNumberFormat="1" applyFont="1" applyFill="1" applyBorder="1" applyAlignment="1">
      <alignment horizontal="center" vertical="center"/>
    </xf>
    <xf numFmtId="0" fontId="1" fillId="0" borderId="0" xfId="0" applyFont="1" applyFill="1" applyBorder="1" applyAlignment="1">
      <alignment horizontal="left" wrapText="1"/>
    </xf>
    <xf numFmtId="0" fontId="1" fillId="0" borderId="1" xfId="18" applyFont="1" applyFill="1" applyBorder="1" applyAlignment="1">
      <alignment horizontal="center" vertical="center" wrapText="1"/>
      <protection/>
    </xf>
    <xf numFmtId="168" fontId="1" fillId="0" borderId="1" xfId="24"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171"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18" applyFont="1" applyFill="1" applyBorder="1" applyAlignment="1">
      <alignment horizontal="center" vertical="top" wrapText="1"/>
      <protection/>
    </xf>
    <xf numFmtId="0" fontId="1" fillId="0" borderId="1" xfId="0" applyFont="1" applyFill="1" applyBorder="1" applyAlignment="1">
      <alignment horizontal="left" vertical="top" wrapText="1"/>
    </xf>
    <xf numFmtId="168" fontId="1" fillId="0" borderId="1" xfId="24"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44" fontId="1" fillId="0" borderId="1" xfId="16" applyFont="1" applyFill="1" applyBorder="1" applyAlignment="1">
      <alignment horizontal="left" vertical="top" wrapText="1"/>
    </xf>
    <xf numFmtId="2" fontId="1" fillId="0" borderId="1" xfId="0" applyNumberFormat="1" applyFont="1" applyFill="1" applyBorder="1" applyAlignment="1">
      <alignment horizontal="left" vertical="top" wrapText="1"/>
    </xf>
    <xf numFmtId="173" fontId="22" fillId="0" borderId="0" xfId="0" applyNumberFormat="1" applyFont="1" applyFill="1" applyAlignment="1">
      <alignment horizontal="center" vertical="center"/>
    </xf>
    <xf numFmtId="173" fontId="22" fillId="0" borderId="0" xfId="0" applyNumberFormat="1" applyFont="1" applyFill="1" applyAlignment="1">
      <alignment horizontal="center" vertical="center"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13">
    <cellStyle name="Normal" xfId="0"/>
    <cellStyle name="Hyperlink" xfId="15"/>
    <cellStyle name="Currency" xfId="16"/>
    <cellStyle name="Currency [0]" xfId="17"/>
    <cellStyle name="Обычный 2" xfId="18"/>
    <cellStyle name="Обычный 3" xfId="19"/>
    <cellStyle name="Обычный_Лист1" xfId="20"/>
    <cellStyle name="Followed Hyperlink" xfId="21"/>
    <cellStyle name="Percent" xfId="22"/>
    <cellStyle name="Процентный 2" xfId="23"/>
    <cellStyle name="Процентный 3"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18"/>
  <sheetViews>
    <sheetView tabSelected="1" view="pageBreakPreview" zoomScaleSheetLayoutView="100" workbookViewId="0" topLeftCell="A275">
      <selection activeCell="A280" sqref="A280:B280"/>
    </sheetView>
  </sheetViews>
  <sheetFormatPr defaultColWidth="9.00390625" defaultRowHeight="12.75"/>
  <cols>
    <col min="1" max="1" width="40.375" style="3" customWidth="1"/>
    <col min="2" max="2" width="21.875" style="67" customWidth="1"/>
    <col min="3" max="3" width="7.25390625" style="67" customWidth="1"/>
    <col min="4" max="4" width="8.75390625" style="137" customWidth="1"/>
    <col min="5" max="5" width="7.875" style="137" customWidth="1"/>
    <col min="6" max="6" width="10.25390625" style="138" bestFit="1" customWidth="1"/>
    <col min="7" max="7" width="16.375" style="67" customWidth="1"/>
    <col min="8" max="8" width="12.875" style="67" customWidth="1"/>
    <col min="9" max="9" width="6.625" style="69" customWidth="1"/>
    <col min="10" max="10" width="6.125" style="69" customWidth="1"/>
    <col min="11" max="42" width="9.125" style="67" customWidth="1"/>
  </cols>
  <sheetData>
    <row r="1" spans="1:17" ht="15.75">
      <c r="A1" s="98"/>
      <c r="B1" s="99"/>
      <c r="C1" s="100"/>
      <c r="D1" s="100"/>
      <c r="E1" s="101"/>
      <c r="F1" s="170" t="s">
        <v>344</v>
      </c>
      <c r="G1" s="170"/>
      <c r="H1" s="170"/>
      <c r="I1" s="70"/>
      <c r="J1" s="88"/>
      <c r="K1" s="101"/>
      <c r="L1" s="100"/>
      <c r="M1" s="100"/>
      <c r="P1" s="102"/>
      <c r="Q1" s="102"/>
    </row>
    <row r="2" spans="1:17" ht="57.75" customHeight="1">
      <c r="A2" s="98"/>
      <c r="B2" s="99"/>
      <c r="C2" s="100"/>
      <c r="D2" s="100"/>
      <c r="E2" s="101"/>
      <c r="F2" s="171" t="s">
        <v>342</v>
      </c>
      <c r="G2" s="170"/>
      <c r="H2" s="170"/>
      <c r="I2" s="70"/>
      <c r="J2" s="88"/>
      <c r="K2" s="101"/>
      <c r="L2" s="100"/>
      <c r="M2" s="100"/>
      <c r="P2" s="102"/>
      <c r="Q2" s="102"/>
    </row>
    <row r="3" spans="1:17" ht="7.5" customHeight="1">
      <c r="A3" s="98"/>
      <c r="B3" s="99"/>
      <c r="C3" s="100"/>
      <c r="D3" s="100"/>
      <c r="E3" s="101"/>
      <c r="F3" s="100"/>
      <c r="G3" s="103"/>
      <c r="H3" s="103"/>
      <c r="I3" s="70"/>
      <c r="J3" s="88"/>
      <c r="K3" s="101"/>
      <c r="L3" s="100"/>
      <c r="M3" s="100"/>
      <c r="P3" s="103"/>
      <c r="Q3" s="103"/>
    </row>
    <row r="4" spans="1:17" ht="21.75" customHeight="1">
      <c r="A4" s="144" t="s">
        <v>98</v>
      </c>
      <c r="B4" s="144"/>
      <c r="C4" s="144"/>
      <c r="D4" s="144"/>
      <c r="E4" s="144"/>
      <c r="F4" s="144"/>
      <c r="G4" s="144"/>
      <c r="H4" s="144"/>
      <c r="I4" s="71"/>
      <c r="J4" s="88"/>
      <c r="K4" s="139"/>
      <c r="L4" s="139"/>
      <c r="M4" s="139"/>
      <c r="N4" s="139"/>
      <c r="O4" s="139"/>
      <c r="P4" s="139"/>
      <c r="Q4" s="139"/>
    </row>
    <row r="5" spans="1:13" ht="30.75" customHeight="1">
      <c r="A5" s="156" t="s">
        <v>250</v>
      </c>
      <c r="B5" s="147" t="s">
        <v>183</v>
      </c>
      <c r="C5" s="147" t="s">
        <v>184</v>
      </c>
      <c r="D5" s="147" t="s">
        <v>188</v>
      </c>
      <c r="E5" s="147"/>
      <c r="F5" s="147"/>
      <c r="G5" s="147" t="s">
        <v>343</v>
      </c>
      <c r="H5" s="147" t="s">
        <v>339</v>
      </c>
      <c r="J5" s="88"/>
      <c r="K5" s="66"/>
      <c r="L5" s="66"/>
      <c r="M5" s="66"/>
    </row>
    <row r="6" spans="1:13" ht="72.75" customHeight="1">
      <c r="A6" s="156"/>
      <c r="B6" s="147"/>
      <c r="C6" s="147"/>
      <c r="D6" s="104" t="s">
        <v>186</v>
      </c>
      <c r="E6" s="104" t="s">
        <v>187</v>
      </c>
      <c r="F6" s="105" t="s">
        <v>341</v>
      </c>
      <c r="G6" s="147"/>
      <c r="H6" s="147"/>
      <c r="J6" s="88"/>
      <c r="K6" s="66"/>
      <c r="L6" s="66"/>
      <c r="M6" s="66"/>
    </row>
    <row r="7" spans="1:13" ht="12.75">
      <c r="A7" s="106">
        <v>2</v>
      </c>
      <c r="B7" s="106">
        <v>3</v>
      </c>
      <c r="C7" s="106">
        <v>4</v>
      </c>
      <c r="D7" s="106">
        <v>5</v>
      </c>
      <c r="E7" s="106">
        <v>6</v>
      </c>
      <c r="F7" s="106">
        <v>7</v>
      </c>
      <c r="G7" s="106">
        <v>8</v>
      </c>
      <c r="H7" s="106">
        <v>9</v>
      </c>
      <c r="J7" s="88"/>
      <c r="K7" s="66"/>
      <c r="L7" s="66"/>
      <c r="M7" s="66"/>
    </row>
    <row r="8" spans="1:13" ht="12.75">
      <c r="A8" s="10" t="s">
        <v>189</v>
      </c>
      <c r="B8" s="107"/>
      <c r="C8" s="107"/>
      <c r="D8" s="108"/>
      <c r="E8" s="108"/>
      <c r="F8" s="109"/>
      <c r="G8" s="110"/>
      <c r="H8" s="111"/>
      <c r="J8" s="88"/>
      <c r="K8" s="66"/>
      <c r="L8" s="66"/>
      <c r="M8" s="66"/>
    </row>
    <row r="9" spans="1:13" ht="12.75" customHeight="1">
      <c r="A9" s="112" t="s">
        <v>190</v>
      </c>
      <c r="B9" s="107"/>
      <c r="C9" s="107"/>
      <c r="D9" s="108"/>
      <c r="E9" s="108"/>
      <c r="F9" s="109"/>
      <c r="G9" s="110"/>
      <c r="H9" s="111"/>
      <c r="J9" s="88"/>
      <c r="K9" s="66"/>
      <c r="L9" s="66"/>
      <c r="M9" s="66"/>
    </row>
    <row r="10" spans="1:13" ht="30" customHeight="1">
      <c r="A10" s="145" t="s">
        <v>174</v>
      </c>
      <c r="B10" s="145"/>
      <c r="C10" s="4"/>
      <c r="D10" s="8"/>
      <c r="E10" s="8"/>
      <c r="F10" s="21"/>
      <c r="G10" s="1"/>
      <c r="H10" s="1"/>
      <c r="J10" s="88"/>
      <c r="K10" s="66"/>
      <c r="L10" s="66"/>
      <c r="M10" s="66"/>
    </row>
    <row r="11" spans="1:13" ht="12.75">
      <c r="A11" s="145" t="s">
        <v>175</v>
      </c>
      <c r="B11" s="145"/>
      <c r="C11" s="4"/>
      <c r="D11" s="8"/>
      <c r="E11" s="8"/>
      <c r="F11" s="21"/>
      <c r="G11" s="1"/>
      <c r="H11" s="1"/>
      <c r="J11" s="88"/>
      <c r="K11" s="66"/>
      <c r="L11" s="66"/>
      <c r="M11" s="66"/>
    </row>
    <row r="12" spans="1:13" ht="76.5">
      <c r="A12" s="11" t="s">
        <v>251</v>
      </c>
      <c r="B12" s="18" t="s">
        <v>102</v>
      </c>
      <c r="C12" s="5" t="s">
        <v>103</v>
      </c>
      <c r="D12" s="5">
        <v>28.6</v>
      </c>
      <c r="E12" s="5">
        <v>28.6</v>
      </c>
      <c r="F12" s="9">
        <f>E12/D12*100</f>
        <v>100</v>
      </c>
      <c r="G12" s="9">
        <v>100</v>
      </c>
      <c r="H12" s="16">
        <f>F12/G12*100</f>
        <v>100</v>
      </c>
      <c r="I12" s="69">
        <v>1</v>
      </c>
      <c r="J12" s="88">
        <v>1</v>
      </c>
      <c r="K12" s="66"/>
      <c r="L12" s="66"/>
      <c r="M12" s="66"/>
    </row>
    <row r="13" spans="1:13" ht="76.5">
      <c r="A13" s="11" t="s">
        <v>252</v>
      </c>
      <c r="B13" s="18" t="s">
        <v>102</v>
      </c>
      <c r="C13" s="5" t="s">
        <v>103</v>
      </c>
      <c r="D13" s="9">
        <v>78</v>
      </c>
      <c r="E13" s="9">
        <v>78</v>
      </c>
      <c r="F13" s="9">
        <f>E13/D13*100</f>
        <v>100</v>
      </c>
      <c r="G13" s="9">
        <v>99.9</v>
      </c>
      <c r="H13" s="16">
        <f>F13/G13*100</f>
        <v>100.1001001001001</v>
      </c>
      <c r="I13" s="72">
        <v>2</v>
      </c>
      <c r="J13" s="88">
        <v>2</v>
      </c>
      <c r="K13" s="66"/>
      <c r="L13" s="66"/>
      <c r="M13" s="66"/>
    </row>
    <row r="14" spans="1:13" ht="76.5">
      <c r="A14" s="11" t="s">
        <v>253</v>
      </c>
      <c r="B14" s="18" t="s">
        <v>102</v>
      </c>
      <c r="C14" s="5" t="s">
        <v>103</v>
      </c>
      <c r="D14" s="9">
        <v>150</v>
      </c>
      <c r="E14" s="9">
        <v>0</v>
      </c>
      <c r="F14" s="9">
        <f>E14/D14*100</f>
        <v>0</v>
      </c>
      <c r="G14" s="9">
        <v>70</v>
      </c>
      <c r="H14" s="16">
        <f>F14/G14*100</f>
        <v>0</v>
      </c>
      <c r="I14" s="69">
        <v>3</v>
      </c>
      <c r="J14" s="88">
        <v>3</v>
      </c>
      <c r="K14" s="66"/>
      <c r="L14" s="66"/>
      <c r="M14" s="66"/>
    </row>
    <row r="15" spans="1:13" ht="76.5">
      <c r="A15" s="11" t="s">
        <v>254</v>
      </c>
      <c r="B15" s="2" t="s">
        <v>102</v>
      </c>
      <c r="C15" s="1" t="s">
        <v>103</v>
      </c>
      <c r="D15" s="29" t="s">
        <v>108</v>
      </c>
      <c r="E15" s="29" t="s">
        <v>108</v>
      </c>
      <c r="F15" s="30" t="s">
        <v>108</v>
      </c>
      <c r="G15" s="30" t="s">
        <v>108</v>
      </c>
      <c r="H15" s="9" t="s">
        <v>270</v>
      </c>
      <c r="J15" s="88"/>
      <c r="K15" s="66"/>
      <c r="L15" s="66"/>
      <c r="M15" s="66"/>
    </row>
    <row r="16" spans="1:13" ht="76.5">
      <c r="A16" s="11" t="s">
        <v>345</v>
      </c>
      <c r="B16" s="2" t="s">
        <v>102</v>
      </c>
      <c r="C16" s="1" t="s">
        <v>103</v>
      </c>
      <c r="D16" s="29" t="s">
        <v>108</v>
      </c>
      <c r="E16" s="29" t="s">
        <v>108</v>
      </c>
      <c r="F16" s="30" t="s">
        <v>108</v>
      </c>
      <c r="G16" s="30" t="s">
        <v>108</v>
      </c>
      <c r="H16" s="9" t="s">
        <v>270</v>
      </c>
      <c r="J16" s="88"/>
      <c r="K16" s="66"/>
      <c r="L16" s="66"/>
      <c r="M16" s="66"/>
    </row>
    <row r="17" spans="1:13" ht="25.5" customHeight="1">
      <c r="A17" s="11" t="s">
        <v>255</v>
      </c>
      <c r="B17" s="2" t="s">
        <v>102</v>
      </c>
      <c r="C17" s="1" t="s">
        <v>103</v>
      </c>
      <c r="D17" s="29" t="s">
        <v>108</v>
      </c>
      <c r="E17" s="29" t="s">
        <v>108</v>
      </c>
      <c r="F17" s="30" t="s">
        <v>108</v>
      </c>
      <c r="G17" s="30" t="s">
        <v>108</v>
      </c>
      <c r="H17" s="9" t="s">
        <v>270</v>
      </c>
      <c r="J17" s="88"/>
      <c r="K17" s="66"/>
      <c r="L17" s="66"/>
      <c r="M17" s="66"/>
    </row>
    <row r="18" spans="1:13" ht="76.5">
      <c r="A18" s="11" t="s">
        <v>256</v>
      </c>
      <c r="B18" s="2" t="s">
        <v>102</v>
      </c>
      <c r="C18" s="1" t="s">
        <v>103</v>
      </c>
      <c r="D18" s="29" t="s">
        <v>108</v>
      </c>
      <c r="E18" s="29" t="s">
        <v>108</v>
      </c>
      <c r="F18" s="30" t="s">
        <v>108</v>
      </c>
      <c r="G18" s="30" t="s">
        <v>108</v>
      </c>
      <c r="H18" s="9" t="s">
        <v>270</v>
      </c>
      <c r="J18" s="88"/>
      <c r="K18" s="66"/>
      <c r="L18" s="66"/>
      <c r="M18" s="66"/>
    </row>
    <row r="19" spans="1:13" ht="76.5">
      <c r="A19" s="11" t="s">
        <v>263</v>
      </c>
      <c r="B19" s="18" t="s">
        <v>102</v>
      </c>
      <c r="C19" s="5" t="s">
        <v>103</v>
      </c>
      <c r="D19" s="29">
        <v>400</v>
      </c>
      <c r="E19" s="29">
        <v>400</v>
      </c>
      <c r="F19" s="9">
        <f>E19/D19*100</f>
        <v>100</v>
      </c>
      <c r="G19" s="9">
        <v>100</v>
      </c>
      <c r="H19" s="16">
        <f>F19/G19*100</f>
        <v>100</v>
      </c>
      <c r="I19" s="69">
        <v>4</v>
      </c>
      <c r="J19" s="88">
        <v>4</v>
      </c>
      <c r="K19" s="66"/>
      <c r="L19" s="66"/>
      <c r="M19" s="66"/>
    </row>
    <row r="20" spans="1:13" ht="30" customHeight="1">
      <c r="A20" s="145" t="s">
        <v>176</v>
      </c>
      <c r="B20" s="145"/>
      <c r="C20" s="1"/>
      <c r="D20" s="61"/>
      <c r="E20" s="61"/>
      <c r="F20" s="21"/>
      <c r="G20" s="21"/>
      <c r="H20" s="16"/>
      <c r="J20" s="88"/>
      <c r="K20" s="66"/>
      <c r="L20" s="66"/>
      <c r="M20" s="66"/>
    </row>
    <row r="21" spans="1:13" ht="76.5">
      <c r="A21" s="11" t="s">
        <v>346</v>
      </c>
      <c r="B21" s="147" t="s">
        <v>104</v>
      </c>
      <c r="C21" s="159" t="s">
        <v>105</v>
      </c>
      <c r="D21" s="158">
        <v>20.4</v>
      </c>
      <c r="E21" s="158">
        <v>20.5</v>
      </c>
      <c r="F21" s="154">
        <v>100.5</v>
      </c>
      <c r="G21" s="148" t="s">
        <v>108</v>
      </c>
      <c r="H21" s="149" t="s">
        <v>270</v>
      </c>
      <c r="J21" s="88">
        <v>5</v>
      </c>
      <c r="K21" s="66"/>
      <c r="L21" s="66"/>
      <c r="M21" s="66"/>
    </row>
    <row r="22" spans="1:13" ht="51">
      <c r="A22" s="11" t="s">
        <v>279</v>
      </c>
      <c r="B22" s="147"/>
      <c r="C22" s="159"/>
      <c r="D22" s="158"/>
      <c r="E22" s="158"/>
      <c r="F22" s="154"/>
      <c r="G22" s="148"/>
      <c r="H22" s="149"/>
      <c r="J22" s="88">
        <v>6</v>
      </c>
      <c r="K22" s="66"/>
      <c r="L22" s="66"/>
      <c r="M22" s="66"/>
    </row>
    <row r="23" spans="1:13" ht="12.75">
      <c r="A23" s="145" t="s">
        <v>177</v>
      </c>
      <c r="B23" s="145"/>
      <c r="C23" s="1"/>
      <c r="D23" s="61"/>
      <c r="E23" s="61"/>
      <c r="F23" s="21"/>
      <c r="G23" s="21"/>
      <c r="H23" s="8"/>
      <c r="J23" s="88"/>
      <c r="K23" s="66"/>
      <c r="L23" s="66"/>
      <c r="M23" s="66"/>
    </row>
    <row r="24" spans="1:13" ht="25.5">
      <c r="A24" s="11" t="s">
        <v>280</v>
      </c>
      <c r="B24" s="18" t="s">
        <v>106</v>
      </c>
      <c r="C24" s="5" t="s">
        <v>107</v>
      </c>
      <c r="D24" s="27">
        <v>14741.9</v>
      </c>
      <c r="E24" s="27">
        <v>14776.8</v>
      </c>
      <c r="F24" s="9">
        <f>E24/D24*100</f>
        <v>100.23674017596103</v>
      </c>
      <c r="G24" s="32" t="s">
        <v>108</v>
      </c>
      <c r="H24" s="84" t="s">
        <v>270</v>
      </c>
      <c r="J24" s="88">
        <v>7</v>
      </c>
      <c r="K24" s="66"/>
      <c r="L24" s="66"/>
      <c r="M24" s="66"/>
    </row>
    <row r="25" spans="1:42" s="65" customFormat="1" ht="12.75">
      <c r="A25" s="157" t="s">
        <v>264</v>
      </c>
      <c r="B25" s="157"/>
      <c r="C25" s="157"/>
      <c r="D25" s="157"/>
      <c r="E25" s="157"/>
      <c r="F25" s="157"/>
      <c r="G25" s="157"/>
      <c r="H25" s="16">
        <f>SUM(H12+H13+H14+H19)/4</f>
        <v>75.02502502502503</v>
      </c>
      <c r="I25" s="69"/>
      <c r="J25" s="88"/>
      <c r="K25" s="66"/>
      <c r="L25" s="66"/>
      <c r="M25" s="66"/>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row>
    <row r="26" spans="1:13" ht="25.5">
      <c r="A26" s="11" t="s">
        <v>191</v>
      </c>
      <c r="B26" s="15"/>
      <c r="C26" s="6"/>
      <c r="D26" s="16"/>
      <c r="E26" s="16"/>
      <c r="F26" s="20"/>
      <c r="G26" s="20"/>
      <c r="H26" s="16"/>
      <c r="J26" s="88"/>
      <c r="K26" s="66"/>
      <c r="L26" s="66"/>
      <c r="M26" s="66"/>
    </row>
    <row r="27" spans="1:13" ht="18.75" customHeight="1">
      <c r="A27" s="145" t="s">
        <v>347</v>
      </c>
      <c r="B27" s="145"/>
      <c r="C27" s="1"/>
      <c r="D27" s="8"/>
      <c r="E27" s="8"/>
      <c r="F27" s="21"/>
      <c r="G27" s="21"/>
      <c r="H27" s="8"/>
      <c r="J27" s="88"/>
      <c r="K27" s="66"/>
      <c r="L27" s="66"/>
      <c r="M27" s="66"/>
    </row>
    <row r="28" spans="1:13" ht="29.25" customHeight="1">
      <c r="A28" s="145" t="s">
        <v>110</v>
      </c>
      <c r="B28" s="145"/>
      <c r="C28" s="1"/>
      <c r="D28" s="8"/>
      <c r="E28" s="8"/>
      <c r="F28" s="21"/>
      <c r="G28" s="21"/>
      <c r="H28" s="8"/>
      <c r="J28" s="88"/>
      <c r="K28" s="66"/>
      <c r="L28" s="66"/>
      <c r="M28" s="66"/>
    </row>
    <row r="29" spans="1:13" ht="63.75">
      <c r="A29" s="11" t="s">
        <v>281</v>
      </c>
      <c r="B29" s="113" t="s">
        <v>109</v>
      </c>
      <c r="C29" s="5" t="s">
        <v>185</v>
      </c>
      <c r="D29" s="9">
        <v>266</v>
      </c>
      <c r="E29" s="9">
        <v>247</v>
      </c>
      <c r="F29" s="29">
        <f>E29/D29*100</f>
        <v>92.85714285714286</v>
      </c>
      <c r="G29" s="9">
        <v>14.3</v>
      </c>
      <c r="H29" s="9">
        <f>F29/G29*100</f>
        <v>649.3506493506493</v>
      </c>
      <c r="I29" s="72">
        <v>5</v>
      </c>
      <c r="J29" s="88">
        <v>8</v>
      </c>
      <c r="K29" s="66"/>
      <c r="L29" s="66"/>
      <c r="M29" s="66"/>
    </row>
    <row r="30" spans="1:13" ht="53.25" customHeight="1">
      <c r="A30" s="145" t="s">
        <v>335</v>
      </c>
      <c r="B30" s="145"/>
      <c r="C30" s="1"/>
      <c r="D30" s="8"/>
      <c r="E30" s="8"/>
      <c r="F30" s="21"/>
      <c r="G30" s="21"/>
      <c r="H30" s="8"/>
      <c r="J30" s="88"/>
      <c r="K30" s="66"/>
      <c r="L30" s="66"/>
      <c r="M30" s="66"/>
    </row>
    <row r="31" spans="1:13" ht="27.75" customHeight="1">
      <c r="A31" s="145" t="s">
        <v>336</v>
      </c>
      <c r="B31" s="145"/>
      <c r="C31" s="1"/>
      <c r="D31" s="8"/>
      <c r="E31" s="8"/>
      <c r="F31" s="21"/>
      <c r="G31" s="21"/>
      <c r="H31" s="8"/>
      <c r="J31" s="88"/>
      <c r="K31" s="66"/>
      <c r="L31" s="66"/>
      <c r="M31" s="66"/>
    </row>
    <row r="32" spans="1:13" ht="144" customHeight="1">
      <c r="A32" s="11" t="s">
        <v>282</v>
      </c>
      <c r="B32" s="2" t="s">
        <v>160</v>
      </c>
      <c r="C32" s="5" t="s">
        <v>180</v>
      </c>
      <c r="D32" s="9">
        <v>20</v>
      </c>
      <c r="E32" s="9">
        <v>12.6</v>
      </c>
      <c r="F32" s="29">
        <f>E32/D32*100</f>
        <v>63</v>
      </c>
      <c r="G32" s="29">
        <v>14.3</v>
      </c>
      <c r="H32" s="9">
        <f>F32/G32*100</f>
        <v>440.5594405594405</v>
      </c>
      <c r="I32" s="72">
        <v>6</v>
      </c>
      <c r="J32" s="88">
        <v>9</v>
      </c>
      <c r="K32" s="66"/>
      <c r="L32" s="66"/>
      <c r="M32" s="66"/>
    </row>
    <row r="33" spans="1:13" ht="25.5" customHeight="1">
      <c r="A33" s="145" t="s">
        <v>172</v>
      </c>
      <c r="B33" s="145"/>
      <c r="C33" s="1"/>
      <c r="D33" s="1"/>
      <c r="E33" s="1"/>
      <c r="F33" s="1"/>
      <c r="G33" s="1"/>
      <c r="H33" s="8"/>
      <c r="J33" s="88"/>
      <c r="K33" s="66"/>
      <c r="L33" s="66"/>
      <c r="M33" s="66"/>
    </row>
    <row r="34" spans="1:13" ht="14.25" customHeight="1">
      <c r="A34" s="145" t="s">
        <v>173</v>
      </c>
      <c r="B34" s="145"/>
      <c r="C34" s="1"/>
      <c r="D34" s="1"/>
      <c r="E34" s="1"/>
      <c r="F34" s="1"/>
      <c r="G34" s="1"/>
      <c r="H34" s="8"/>
      <c r="J34" s="88"/>
      <c r="K34" s="66"/>
      <c r="L34" s="66"/>
      <c r="M34" s="66"/>
    </row>
    <row r="35" spans="1:13" ht="76.5">
      <c r="A35" s="11" t="s">
        <v>283</v>
      </c>
      <c r="B35" s="2" t="s">
        <v>167</v>
      </c>
      <c r="C35" s="8" t="s">
        <v>180</v>
      </c>
      <c r="D35" s="8">
        <v>4</v>
      </c>
      <c r="E35" s="8">
        <v>0</v>
      </c>
      <c r="F35" s="8">
        <v>0</v>
      </c>
      <c r="G35" s="8" t="s">
        <v>270</v>
      </c>
      <c r="H35" s="8" t="s">
        <v>270</v>
      </c>
      <c r="J35" s="88">
        <v>10</v>
      </c>
      <c r="K35" s="66"/>
      <c r="L35" s="66"/>
      <c r="M35" s="66"/>
    </row>
    <row r="36" spans="1:13" ht="78" customHeight="1">
      <c r="A36" s="145" t="s">
        <v>161</v>
      </c>
      <c r="B36" s="145"/>
      <c r="C36" s="1"/>
      <c r="D36" s="8"/>
      <c r="E36" s="8"/>
      <c r="F36" s="21"/>
      <c r="G36" s="1"/>
      <c r="H36" s="8"/>
      <c r="J36" s="88"/>
      <c r="K36" s="66"/>
      <c r="L36" s="66"/>
      <c r="M36" s="66"/>
    </row>
    <row r="37" spans="1:13" ht="29.25" customHeight="1">
      <c r="A37" s="145" t="s">
        <v>162</v>
      </c>
      <c r="B37" s="145"/>
      <c r="C37" s="90"/>
      <c r="D37" s="91"/>
      <c r="E37" s="91"/>
      <c r="F37" s="92"/>
      <c r="G37" s="90"/>
      <c r="H37" s="91"/>
      <c r="J37" s="88"/>
      <c r="K37" s="66"/>
      <c r="L37" s="66"/>
      <c r="M37" s="66"/>
    </row>
    <row r="38" spans="1:13" ht="63.75">
      <c r="A38" s="11" t="s">
        <v>284</v>
      </c>
      <c r="B38" s="2" t="s">
        <v>163</v>
      </c>
      <c r="C38" s="114" t="s">
        <v>180</v>
      </c>
      <c r="D38" s="8">
        <v>80</v>
      </c>
      <c r="E38" s="8">
        <v>91.4</v>
      </c>
      <c r="F38" s="9">
        <f>E38/D38*100</f>
        <v>114.25</v>
      </c>
      <c r="G38" s="8">
        <v>58.3</v>
      </c>
      <c r="H38" s="91">
        <f>F38/G38*100</f>
        <v>195.96912521440822</v>
      </c>
      <c r="I38" s="72">
        <v>7</v>
      </c>
      <c r="J38" s="88">
        <v>11</v>
      </c>
      <c r="K38" s="66"/>
      <c r="L38" s="66"/>
      <c r="M38" s="66"/>
    </row>
    <row r="39" spans="1:13" ht="78" customHeight="1">
      <c r="A39" s="145" t="s">
        <v>161</v>
      </c>
      <c r="B39" s="145"/>
      <c r="C39" s="1"/>
      <c r="D39" s="8"/>
      <c r="E39" s="8"/>
      <c r="F39" s="21"/>
      <c r="G39" s="1"/>
      <c r="H39" s="8"/>
      <c r="J39" s="88"/>
      <c r="K39" s="66"/>
      <c r="L39" s="66"/>
      <c r="M39" s="66"/>
    </row>
    <row r="40" spans="1:13" ht="28.5" customHeight="1">
      <c r="A40" s="145" t="s">
        <v>162</v>
      </c>
      <c r="B40" s="145"/>
      <c r="C40" s="1"/>
      <c r="D40" s="8"/>
      <c r="E40" s="8"/>
      <c r="F40" s="21"/>
      <c r="G40" s="1"/>
      <c r="H40" s="8"/>
      <c r="J40" s="88"/>
      <c r="K40" s="66"/>
      <c r="L40" s="66"/>
      <c r="M40" s="66"/>
    </row>
    <row r="41" spans="1:13" ht="63.75">
      <c r="A41" s="11" t="s">
        <v>285</v>
      </c>
      <c r="B41" s="2" t="s">
        <v>164</v>
      </c>
      <c r="C41" s="114" t="s">
        <v>180</v>
      </c>
      <c r="D41" s="8">
        <v>100</v>
      </c>
      <c r="E41" s="8">
        <v>100</v>
      </c>
      <c r="F41" s="9">
        <v>100</v>
      </c>
      <c r="G41" s="1">
        <v>58.3</v>
      </c>
      <c r="H41" s="91">
        <f>F41/G41*100</f>
        <v>171.52658662092625</v>
      </c>
      <c r="I41" s="72">
        <v>8</v>
      </c>
      <c r="J41" s="88">
        <v>12</v>
      </c>
      <c r="K41" s="66"/>
      <c r="L41" s="66"/>
      <c r="M41" s="66"/>
    </row>
    <row r="42" spans="1:13" ht="78.75" customHeight="1">
      <c r="A42" s="145" t="s">
        <v>168</v>
      </c>
      <c r="B42" s="145"/>
      <c r="C42" s="1"/>
      <c r="D42" s="8"/>
      <c r="E42" s="8"/>
      <c r="F42" s="21"/>
      <c r="G42" s="1"/>
      <c r="H42" s="8"/>
      <c r="J42" s="88"/>
      <c r="K42" s="66"/>
      <c r="L42" s="66"/>
      <c r="M42" s="66"/>
    </row>
    <row r="43" spans="1:13" ht="27" customHeight="1">
      <c r="A43" s="145" t="s">
        <v>169</v>
      </c>
      <c r="B43" s="145"/>
      <c r="C43" s="1"/>
      <c r="D43" s="8"/>
      <c r="E43" s="8"/>
      <c r="F43" s="21"/>
      <c r="G43" s="1"/>
      <c r="H43" s="8"/>
      <c r="J43" s="88"/>
      <c r="K43" s="66"/>
      <c r="L43" s="66"/>
      <c r="M43" s="66"/>
    </row>
    <row r="44" spans="1:13" ht="51">
      <c r="A44" s="11" t="s">
        <v>286</v>
      </c>
      <c r="B44" s="2" t="s">
        <v>165</v>
      </c>
      <c r="C44" s="114" t="s">
        <v>180</v>
      </c>
      <c r="D44" s="8">
        <v>100</v>
      </c>
      <c r="E44" s="8">
        <v>100</v>
      </c>
      <c r="F44" s="9">
        <v>100</v>
      </c>
      <c r="G44" s="1">
        <v>58.3</v>
      </c>
      <c r="H44" s="91">
        <f>F44/G44*100</f>
        <v>171.52658662092625</v>
      </c>
      <c r="I44" s="72">
        <v>9</v>
      </c>
      <c r="J44" s="88">
        <v>13</v>
      </c>
      <c r="K44" s="66"/>
      <c r="L44" s="66"/>
      <c r="M44" s="66"/>
    </row>
    <row r="45" spans="1:13" ht="79.5" customHeight="1">
      <c r="A45" s="145" t="s">
        <v>170</v>
      </c>
      <c r="B45" s="145"/>
      <c r="C45" s="1"/>
      <c r="D45" s="8"/>
      <c r="E45" s="8"/>
      <c r="F45" s="21"/>
      <c r="G45" s="1"/>
      <c r="H45" s="8"/>
      <c r="J45" s="88"/>
      <c r="K45" s="66"/>
      <c r="L45" s="66"/>
      <c r="M45" s="66"/>
    </row>
    <row r="46" spans="1:13" ht="78.75" customHeight="1">
      <c r="A46" s="145" t="s">
        <v>171</v>
      </c>
      <c r="B46" s="145"/>
      <c r="C46" s="1"/>
      <c r="D46" s="8"/>
      <c r="E46" s="8"/>
      <c r="F46" s="21"/>
      <c r="G46" s="1"/>
      <c r="H46" s="8"/>
      <c r="J46" s="88"/>
      <c r="K46" s="66"/>
      <c r="L46" s="66"/>
      <c r="M46" s="66"/>
    </row>
    <row r="47" spans="1:13" ht="63.75">
      <c r="A47" s="11" t="s">
        <v>287</v>
      </c>
      <c r="B47" s="2" t="s">
        <v>166</v>
      </c>
      <c r="C47" s="114" t="s">
        <v>180</v>
      </c>
      <c r="D47" s="8">
        <v>72</v>
      </c>
      <c r="E47" s="8">
        <v>87.6</v>
      </c>
      <c r="F47" s="9">
        <f>E47/D47*100</f>
        <v>121.66666666666666</v>
      </c>
      <c r="G47" s="1">
        <v>58.3</v>
      </c>
      <c r="H47" s="91">
        <f>F47/G47*100</f>
        <v>208.69068038879357</v>
      </c>
      <c r="I47" s="72">
        <v>10</v>
      </c>
      <c r="J47" s="88">
        <v>14</v>
      </c>
      <c r="K47" s="66"/>
      <c r="L47" s="66"/>
      <c r="M47" s="66"/>
    </row>
    <row r="48" spans="1:42" s="65" customFormat="1" ht="12.75">
      <c r="A48" s="157" t="s">
        <v>265</v>
      </c>
      <c r="B48" s="157"/>
      <c r="C48" s="157"/>
      <c r="D48" s="157"/>
      <c r="E48" s="157"/>
      <c r="F48" s="157"/>
      <c r="G48" s="157"/>
      <c r="H48" s="16">
        <f>SUM(H29+H32+H38+H41+H44+H47)/6</f>
        <v>306.2705114591907</v>
      </c>
      <c r="I48" s="72"/>
      <c r="J48" s="88"/>
      <c r="K48" s="66"/>
      <c r="L48" s="66"/>
      <c r="M48" s="66"/>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row>
    <row r="49" spans="1:13" ht="12.75">
      <c r="A49" s="167" t="s">
        <v>288</v>
      </c>
      <c r="B49" s="167"/>
      <c r="C49" s="6"/>
      <c r="D49" s="16"/>
      <c r="E49" s="16"/>
      <c r="F49" s="20"/>
      <c r="G49" s="6"/>
      <c r="H49" s="16"/>
      <c r="J49" s="88"/>
      <c r="K49" s="66"/>
      <c r="L49" s="66"/>
      <c r="M49" s="66"/>
    </row>
    <row r="50" spans="1:13" ht="104.25" customHeight="1">
      <c r="A50" s="145" t="s">
        <v>338</v>
      </c>
      <c r="B50" s="145"/>
      <c r="C50" s="90"/>
      <c r="D50" s="91"/>
      <c r="E50" s="91"/>
      <c r="F50" s="92"/>
      <c r="G50" s="90"/>
      <c r="H50" s="91"/>
      <c r="J50" s="88"/>
      <c r="K50" s="66"/>
      <c r="L50" s="66"/>
      <c r="M50" s="66"/>
    </row>
    <row r="51" spans="1:13" ht="40.5" customHeight="1">
      <c r="A51" s="145" t="s">
        <v>349</v>
      </c>
      <c r="B51" s="145"/>
      <c r="C51" s="90"/>
      <c r="D51" s="91"/>
      <c r="E51" s="91"/>
      <c r="F51" s="92"/>
      <c r="G51" s="90"/>
      <c r="H51" s="91"/>
      <c r="J51" s="88"/>
      <c r="K51" s="66"/>
      <c r="L51" s="66"/>
      <c r="M51" s="66"/>
    </row>
    <row r="52" spans="1:13" ht="63.75">
      <c r="A52" s="11" t="s">
        <v>289</v>
      </c>
      <c r="B52" s="2" t="s">
        <v>348</v>
      </c>
      <c r="C52" s="1" t="s">
        <v>180</v>
      </c>
      <c r="D52" s="91">
        <v>10</v>
      </c>
      <c r="E52" s="91">
        <v>29.3</v>
      </c>
      <c r="F52" s="91">
        <v>293</v>
      </c>
      <c r="G52" s="91">
        <v>0</v>
      </c>
      <c r="H52" s="91" t="s">
        <v>270</v>
      </c>
      <c r="J52" s="88">
        <v>15</v>
      </c>
      <c r="K52" s="66"/>
      <c r="L52" s="66"/>
      <c r="M52" s="66"/>
    </row>
    <row r="53" spans="1:13" ht="51">
      <c r="A53" s="11" t="s">
        <v>290</v>
      </c>
      <c r="B53" s="2" t="s">
        <v>401</v>
      </c>
      <c r="C53" s="1" t="s">
        <v>180</v>
      </c>
      <c r="D53" s="91">
        <v>50</v>
      </c>
      <c r="E53" s="91">
        <v>0</v>
      </c>
      <c r="F53" s="91">
        <v>0</v>
      </c>
      <c r="G53" s="91">
        <v>0</v>
      </c>
      <c r="H53" s="91" t="s">
        <v>270</v>
      </c>
      <c r="J53" s="88">
        <v>16</v>
      </c>
      <c r="K53" s="66"/>
      <c r="L53" s="66"/>
      <c r="M53" s="66"/>
    </row>
    <row r="54" spans="1:13" ht="63.75">
      <c r="A54" s="11" t="s">
        <v>291</v>
      </c>
      <c r="B54" s="2" t="s">
        <v>402</v>
      </c>
      <c r="C54" s="1" t="s">
        <v>180</v>
      </c>
      <c r="D54" s="91">
        <v>0</v>
      </c>
      <c r="E54" s="91">
        <v>0</v>
      </c>
      <c r="F54" s="91" t="s">
        <v>302</v>
      </c>
      <c r="G54" s="91">
        <v>0</v>
      </c>
      <c r="H54" s="91" t="s">
        <v>270</v>
      </c>
      <c r="J54" s="88"/>
      <c r="K54" s="66"/>
      <c r="L54" s="66"/>
      <c r="M54" s="66"/>
    </row>
    <row r="55" spans="1:13" ht="114" customHeight="1">
      <c r="A55" s="11" t="s">
        <v>292</v>
      </c>
      <c r="B55" s="2" t="s">
        <v>403</v>
      </c>
      <c r="C55" s="1" t="s">
        <v>84</v>
      </c>
      <c r="D55" s="93">
        <v>10</v>
      </c>
      <c r="E55" s="91">
        <v>0</v>
      </c>
      <c r="F55" s="91">
        <v>0</v>
      </c>
      <c r="G55" s="91">
        <v>0</v>
      </c>
      <c r="H55" s="91" t="s">
        <v>270</v>
      </c>
      <c r="J55" s="88">
        <v>17</v>
      </c>
      <c r="K55" s="66"/>
      <c r="L55" s="66"/>
      <c r="M55" s="66"/>
    </row>
    <row r="56" spans="1:13" ht="51">
      <c r="A56" s="145" t="s">
        <v>293</v>
      </c>
      <c r="B56" s="2" t="s">
        <v>350</v>
      </c>
      <c r="C56" s="1" t="s">
        <v>84</v>
      </c>
      <c r="D56" s="93">
        <v>0</v>
      </c>
      <c r="E56" s="91">
        <v>1</v>
      </c>
      <c r="F56" s="91" t="s">
        <v>302</v>
      </c>
      <c r="G56" s="91">
        <v>0</v>
      </c>
      <c r="H56" s="91" t="s">
        <v>270</v>
      </c>
      <c r="J56" s="88"/>
      <c r="K56" s="66"/>
      <c r="L56" s="66"/>
      <c r="M56" s="66"/>
    </row>
    <row r="57" spans="1:13" ht="118.5" customHeight="1">
      <c r="A57" s="145"/>
      <c r="B57" s="2" t="s">
        <v>404</v>
      </c>
      <c r="C57" s="1" t="s">
        <v>180</v>
      </c>
      <c r="D57" s="91">
        <v>0</v>
      </c>
      <c r="E57" s="91">
        <v>100</v>
      </c>
      <c r="F57" s="91" t="s">
        <v>302</v>
      </c>
      <c r="G57" s="91">
        <v>0</v>
      </c>
      <c r="H57" s="91" t="s">
        <v>270</v>
      </c>
      <c r="J57" s="88"/>
      <c r="K57" s="66"/>
      <c r="L57" s="66"/>
      <c r="M57" s="66"/>
    </row>
    <row r="58" spans="1:13" ht="51">
      <c r="A58" s="145"/>
      <c r="B58" s="2" t="s">
        <v>405</v>
      </c>
      <c r="C58" s="1" t="s">
        <v>84</v>
      </c>
      <c r="D58" s="93">
        <v>0</v>
      </c>
      <c r="E58" s="91">
        <v>45</v>
      </c>
      <c r="F58" s="91" t="s">
        <v>302</v>
      </c>
      <c r="G58" s="91">
        <v>0</v>
      </c>
      <c r="H58" s="91" t="s">
        <v>270</v>
      </c>
      <c r="J58" s="88"/>
      <c r="K58" s="66"/>
      <c r="L58" s="66"/>
      <c r="M58" s="66"/>
    </row>
    <row r="59" spans="1:13" ht="89.25">
      <c r="A59" s="11" t="s">
        <v>294</v>
      </c>
      <c r="B59" s="2" t="s">
        <v>406</v>
      </c>
      <c r="C59" s="1" t="s">
        <v>180</v>
      </c>
      <c r="D59" s="91">
        <v>0</v>
      </c>
      <c r="E59" s="91" t="s">
        <v>302</v>
      </c>
      <c r="F59" s="91" t="s">
        <v>302</v>
      </c>
      <c r="G59" s="91">
        <v>0</v>
      </c>
      <c r="H59" s="91" t="s">
        <v>270</v>
      </c>
      <c r="J59" s="88"/>
      <c r="K59" s="66"/>
      <c r="L59" s="66"/>
      <c r="M59" s="66"/>
    </row>
    <row r="60" spans="1:13" ht="196.5" customHeight="1">
      <c r="A60" s="11" t="s">
        <v>295</v>
      </c>
      <c r="B60" s="2" t="s">
        <v>407</v>
      </c>
      <c r="C60" s="1" t="s">
        <v>180</v>
      </c>
      <c r="D60" s="91">
        <v>0</v>
      </c>
      <c r="E60" s="91" t="s">
        <v>302</v>
      </c>
      <c r="F60" s="91" t="s">
        <v>302</v>
      </c>
      <c r="G60" s="91">
        <v>0</v>
      </c>
      <c r="H60" s="91" t="s">
        <v>270</v>
      </c>
      <c r="J60" s="88"/>
      <c r="K60" s="66"/>
      <c r="L60" s="66"/>
      <c r="M60" s="66"/>
    </row>
    <row r="61" spans="1:13" ht="51">
      <c r="A61" s="11" t="s">
        <v>0</v>
      </c>
      <c r="B61" s="17"/>
      <c r="C61" s="90"/>
      <c r="D61" s="91"/>
      <c r="E61" s="91"/>
      <c r="F61" s="92"/>
      <c r="G61" s="90"/>
      <c r="H61" s="91" t="s">
        <v>270</v>
      </c>
      <c r="J61" s="88"/>
      <c r="K61" s="66"/>
      <c r="L61" s="66"/>
      <c r="M61" s="66"/>
    </row>
    <row r="62" spans="1:13" ht="63.75">
      <c r="A62" s="11" t="s">
        <v>296</v>
      </c>
      <c r="B62" s="2" t="s">
        <v>1</v>
      </c>
      <c r="C62" s="1" t="s">
        <v>84</v>
      </c>
      <c r="D62" s="91">
        <v>8</v>
      </c>
      <c r="E62" s="91">
        <v>0</v>
      </c>
      <c r="F62" s="91">
        <v>0</v>
      </c>
      <c r="G62" s="91">
        <v>0</v>
      </c>
      <c r="H62" s="91" t="s">
        <v>270</v>
      </c>
      <c r="J62" s="88">
        <v>18</v>
      </c>
      <c r="K62" s="66"/>
      <c r="L62" s="66"/>
      <c r="M62" s="66"/>
    </row>
    <row r="63" spans="1:13" ht="38.25" customHeight="1">
      <c r="A63" s="145" t="s">
        <v>2</v>
      </c>
      <c r="B63" s="145"/>
      <c r="C63" s="90"/>
      <c r="D63" s="91"/>
      <c r="E63" s="91"/>
      <c r="F63" s="92"/>
      <c r="G63" s="90"/>
      <c r="H63" s="91"/>
      <c r="J63" s="88"/>
      <c r="K63" s="66"/>
      <c r="L63" s="66"/>
      <c r="M63" s="66"/>
    </row>
    <row r="64" spans="1:13" ht="145.5" customHeight="1">
      <c r="A64" s="11" t="s">
        <v>297</v>
      </c>
      <c r="B64" s="2" t="s">
        <v>3</v>
      </c>
      <c r="C64" s="1" t="s">
        <v>84</v>
      </c>
      <c r="D64" s="93">
        <v>10</v>
      </c>
      <c r="E64" s="93">
        <v>0</v>
      </c>
      <c r="F64" s="93">
        <v>0</v>
      </c>
      <c r="G64" s="93">
        <v>0</v>
      </c>
      <c r="H64" s="91" t="s">
        <v>270</v>
      </c>
      <c r="J64" s="88">
        <v>19</v>
      </c>
      <c r="K64" s="66"/>
      <c r="L64" s="66"/>
      <c r="M64" s="66"/>
    </row>
    <row r="65" spans="1:13" ht="14.25" customHeight="1">
      <c r="A65" s="145" t="s">
        <v>4</v>
      </c>
      <c r="B65" s="145"/>
      <c r="C65" s="90"/>
      <c r="D65" s="91"/>
      <c r="E65" s="91"/>
      <c r="F65" s="92"/>
      <c r="G65" s="90"/>
      <c r="H65" s="91"/>
      <c r="J65" s="88"/>
      <c r="K65" s="66"/>
      <c r="L65" s="66"/>
      <c r="M65" s="66"/>
    </row>
    <row r="66" spans="1:13" ht="140.25">
      <c r="A66" s="11" t="s">
        <v>298</v>
      </c>
      <c r="B66" s="2" t="s">
        <v>5</v>
      </c>
      <c r="C66" s="1" t="s">
        <v>180</v>
      </c>
      <c r="D66" s="91">
        <v>30</v>
      </c>
      <c r="E66" s="91">
        <v>71.6</v>
      </c>
      <c r="F66" s="91">
        <v>238.7</v>
      </c>
      <c r="G66" s="91">
        <v>0</v>
      </c>
      <c r="H66" s="91" t="s">
        <v>270</v>
      </c>
      <c r="J66" s="88">
        <v>20</v>
      </c>
      <c r="K66" s="66"/>
      <c r="L66" s="66"/>
      <c r="M66" s="66"/>
    </row>
    <row r="67" spans="1:13" ht="76.5">
      <c r="A67" s="11" t="s">
        <v>299</v>
      </c>
      <c r="B67" s="2" t="s">
        <v>6</v>
      </c>
      <c r="C67" s="1" t="s">
        <v>180</v>
      </c>
      <c r="D67" s="91">
        <v>100</v>
      </c>
      <c r="E67" s="91">
        <v>0</v>
      </c>
      <c r="F67" s="91">
        <v>0</v>
      </c>
      <c r="G67" s="91">
        <v>0</v>
      </c>
      <c r="H67" s="91" t="s">
        <v>270</v>
      </c>
      <c r="J67" s="88"/>
      <c r="K67" s="66"/>
      <c r="L67" s="66"/>
      <c r="M67" s="66"/>
    </row>
    <row r="68" spans="1:13" ht="105" customHeight="1">
      <c r="A68" s="11" t="s">
        <v>300</v>
      </c>
      <c r="B68" s="2" t="s">
        <v>7</v>
      </c>
      <c r="C68" s="1" t="s">
        <v>180</v>
      </c>
      <c r="D68" s="91">
        <v>0</v>
      </c>
      <c r="E68" s="91" t="s">
        <v>302</v>
      </c>
      <c r="F68" s="91" t="s">
        <v>302</v>
      </c>
      <c r="G68" s="91">
        <v>0</v>
      </c>
      <c r="H68" s="91" t="s">
        <v>270</v>
      </c>
      <c r="J68" s="88"/>
      <c r="K68" s="66"/>
      <c r="L68" s="66"/>
      <c r="M68" s="66"/>
    </row>
    <row r="69" spans="1:13" ht="51">
      <c r="A69" s="11" t="s">
        <v>301</v>
      </c>
      <c r="B69" s="2" t="s">
        <v>8</v>
      </c>
      <c r="C69" s="1" t="s">
        <v>9</v>
      </c>
      <c r="D69" s="93">
        <v>260</v>
      </c>
      <c r="E69" s="91">
        <v>0</v>
      </c>
      <c r="F69" s="91">
        <v>0</v>
      </c>
      <c r="G69" s="91">
        <v>0</v>
      </c>
      <c r="H69" s="91" t="s">
        <v>270</v>
      </c>
      <c r="J69" s="88">
        <v>21</v>
      </c>
      <c r="K69" s="66"/>
      <c r="L69" s="66"/>
      <c r="M69" s="66"/>
    </row>
    <row r="70" spans="1:13" ht="27" customHeight="1">
      <c r="A70" s="145" t="s">
        <v>10</v>
      </c>
      <c r="B70" s="145"/>
      <c r="C70" s="90"/>
      <c r="D70" s="91"/>
      <c r="E70" s="91"/>
      <c r="F70" s="91"/>
      <c r="G70" s="91"/>
      <c r="H70" s="91"/>
      <c r="J70" s="88"/>
      <c r="K70" s="66"/>
      <c r="L70" s="66"/>
      <c r="M70" s="66"/>
    </row>
    <row r="71" spans="1:13" ht="178.5">
      <c r="A71" s="11" t="s">
        <v>303</v>
      </c>
      <c r="B71" s="2" t="s">
        <v>11</v>
      </c>
      <c r="C71" s="1" t="s">
        <v>180</v>
      </c>
      <c r="D71" s="91">
        <v>0</v>
      </c>
      <c r="E71" s="91" t="s">
        <v>302</v>
      </c>
      <c r="F71" s="91" t="s">
        <v>302</v>
      </c>
      <c r="G71" s="91">
        <v>0</v>
      </c>
      <c r="H71" s="91" t="s">
        <v>270</v>
      </c>
      <c r="J71" s="88"/>
      <c r="K71" s="66"/>
      <c r="L71" s="66"/>
      <c r="M71" s="66"/>
    </row>
    <row r="72" spans="1:42" s="65" customFormat="1" ht="12.75">
      <c r="A72" s="157" t="s">
        <v>277</v>
      </c>
      <c r="B72" s="157"/>
      <c r="C72" s="157"/>
      <c r="D72" s="157"/>
      <c r="E72" s="157"/>
      <c r="F72" s="157"/>
      <c r="G72" s="157"/>
      <c r="H72" s="16" t="s">
        <v>270</v>
      </c>
      <c r="I72" s="69"/>
      <c r="J72" s="88"/>
      <c r="K72" s="66"/>
      <c r="L72" s="66"/>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row>
    <row r="73" spans="1:13" ht="12.75">
      <c r="A73" s="10" t="s">
        <v>192</v>
      </c>
      <c r="B73" s="17"/>
      <c r="C73" s="6"/>
      <c r="D73" s="16"/>
      <c r="E73" s="16"/>
      <c r="F73" s="20"/>
      <c r="G73" s="6"/>
      <c r="H73" s="16"/>
      <c r="J73" s="88"/>
      <c r="K73" s="66"/>
      <c r="L73" s="66"/>
      <c r="M73" s="66"/>
    </row>
    <row r="74" spans="1:13" ht="12.75">
      <c r="A74" s="112" t="s">
        <v>304</v>
      </c>
      <c r="B74" s="17"/>
      <c r="C74" s="6"/>
      <c r="D74" s="16"/>
      <c r="E74" s="16"/>
      <c r="F74" s="20"/>
      <c r="G74" s="6"/>
      <c r="H74" s="16"/>
      <c r="J74" s="88"/>
      <c r="K74" s="66"/>
      <c r="L74" s="66"/>
      <c r="M74" s="66"/>
    </row>
    <row r="75" spans="1:18" ht="51.75" customHeight="1">
      <c r="A75" s="165" t="s">
        <v>99</v>
      </c>
      <c r="B75" s="165"/>
      <c r="C75" s="12"/>
      <c r="D75" s="12"/>
      <c r="E75" s="12"/>
      <c r="F75" s="12"/>
      <c r="G75" s="12"/>
      <c r="H75" s="9"/>
      <c r="I75" s="72"/>
      <c r="J75" s="88"/>
      <c r="K75" s="140"/>
      <c r="L75" s="140"/>
      <c r="M75" s="140"/>
      <c r="N75" s="140"/>
      <c r="O75" s="140"/>
      <c r="P75" s="140"/>
      <c r="Q75" s="140"/>
      <c r="R75" s="140"/>
    </row>
    <row r="76" spans="1:18" ht="66.75" customHeight="1">
      <c r="A76" s="161" t="s">
        <v>351</v>
      </c>
      <c r="B76" s="161"/>
      <c r="C76" s="5"/>
      <c r="D76" s="5"/>
      <c r="E76" s="5"/>
      <c r="F76" s="5"/>
      <c r="G76" s="5"/>
      <c r="H76" s="9"/>
      <c r="I76" s="72"/>
      <c r="J76" s="88"/>
      <c r="K76" s="141"/>
      <c r="L76" s="141"/>
      <c r="M76" s="141"/>
      <c r="N76" s="141"/>
      <c r="O76" s="141"/>
      <c r="P76" s="141"/>
      <c r="Q76" s="141"/>
      <c r="R76" s="141"/>
    </row>
    <row r="77" spans="1:13" ht="51">
      <c r="A77" s="145" t="s">
        <v>352</v>
      </c>
      <c r="B77" s="23" t="s">
        <v>111</v>
      </c>
      <c r="C77" s="24" t="s">
        <v>112</v>
      </c>
      <c r="D77" s="25">
        <v>219</v>
      </c>
      <c r="E77" s="26">
        <v>286</v>
      </c>
      <c r="F77" s="24">
        <f>(D77/E77)*100</f>
        <v>76.57342657342657</v>
      </c>
      <c r="G77" s="24">
        <v>49</v>
      </c>
      <c r="H77" s="16">
        <f>(F77/G77)*100</f>
        <v>156.272299129442</v>
      </c>
      <c r="J77" s="88"/>
      <c r="K77" s="66"/>
      <c r="L77" s="66"/>
      <c r="M77" s="66"/>
    </row>
    <row r="78" spans="1:13" ht="52.5" customHeight="1">
      <c r="A78" s="145"/>
      <c r="B78" s="23" t="s">
        <v>113</v>
      </c>
      <c r="C78" s="24" t="s">
        <v>112</v>
      </c>
      <c r="D78" s="26">
        <v>1380</v>
      </c>
      <c r="E78" s="26">
        <v>1447</v>
      </c>
      <c r="F78" s="24">
        <f>(D78/E78)*100</f>
        <v>95.36973047684866</v>
      </c>
      <c r="G78" s="24">
        <v>49</v>
      </c>
      <c r="H78" s="16">
        <f>(F78/G78)*100</f>
        <v>194.63210301397686</v>
      </c>
      <c r="J78" s="88"/>
      <c r="K78" s="66"/>
      <c r="L78" s="66"/>
      <c r="M78" s="66"/>
    </row>
    <row r="79" spans="1:13" ht="12.75">
      <c r="A79" s="11"/>
      <c r="B79" s="23"/>
      <c r="C79" s="24"/>
      <c r="D79" s="26"/>
      <c r="E79" s="26"/>
      <c r="F79" s="24"/>
      <c r="G79" s="24"/>
      <c r="H79" s="16">
        <f>(H77+H78)/2</f>
        <v>175.45220107170942</v>
      </c>
      <c r="I79" s="79">
        <v>11</v>
      </c>
      <c r="J79" s="89">
        <v>22</v>
      </c>
      <c r="K79" s="66"/>
      <c r="L79" s="66"/>
      <c r="M79" s="66"/>
    </row>
    <row r="80" spans="1:13" ht="51">
      <c r="A80" s="11" t="s">
        <v>353</v>
      </c>
      <c r="B80" s="23" t="s">
        <v>354</v>
      </c>
      <c r="C80" s="24" t="s">
        <v>180</v>
      </c>
      <c r="D80" s="24">
        <v>42.9</v>
      </c>
      <c r="E80" s="24">
        <v>45.6</v>
      </c>
      <c r="F80" s="24">
        <f>(E80/D80)*100</f>
        <v>106.2937062937063</v>
      </c>
      <c r="G80" s="24">
        <v>87.9</v>
      </c>
      <c r="H80" s="16">
        <f>(F80/G80)*100</f>
        <v>120.92571819534277</v>
      </c>
      <c r="I80" s="80">
        <v>12</v>
      </c>
      <c r="J80" s="89">
        <v>23</v>
      </c>
      <c r="K80" s="66"/>
      <c r="L80" s="66"/>
      <c r="M80" s="66"/>
    </row>
    <row r="81" spans="1:13" ht="76.5">
      <c r="A81" s="11" t="s">
        <v>355</v>
      </c>
      <c r="B81" s="23" t="s">
        <v>356</v>
      </c>
      <c r="C81" s="24" t="s">
        <v>180</v>
      </c>
      <c r="D81" s="28">
        <v>22</v>
      </c>
      <c r="E81" s="28">
        <v>0</v>
      </c>
      <c r="F81" s="28">
        <v>0</v>
      </c>
      <c r="G81" s="28">
        <v>0</v>
      </c>
      <c r="H81" s="28" t="s">
        <v>270</v>
      </c>
      <c r="I81" s="79"/>
      <c r="J81" s="89">
        <v>24</v>
      </c>
      <c r="K81" s="66"/>
      <c r="L81" s="66"/>
      <c r="M81" s="66"/>
    </row>
    <row r="82" spans="1:18" ht="64.5" customHeight="1">
      <c r="A82" s="161" t="s">
        <v>359</v>
      </c>
      <c r="B82" s="161"/>
      <c r="C82" s="5"/>
      <c r="D82" s="5"/>
      <c r="E82" s="5"/>
      <c r="F82" s="5"/>
      <c r="G82" s="5"/>
      <c r="H82" s="9"/>
      <c r="I82" s="81"/>
      <c r="J82" s="89"/>
      <c r="K82" s="141"/>
      <c r="L82" s="141"/>
      <c r="M82" s="141"/>
      <c r="N82" s="142"/>
      <c r="O82" s="142"/>
      <c r="P82" s="142"/>
      <c r="Q82" s="142"/>
      <c r="R82" s="143"/>
    </row>
    <row r="83" spans="1:13" ht="51">
      <c r="A83" s="11" t="s">
        <v>193</v>
      </c>
      <c r="B83" s="23" t="s">
        <v>114</v>
      </c>
      <c r="C83" s="24" t="s">
        <v>180</v>
      </c>
      <c r="D83" s="24">
        <v>5</v>
      </c>
      <c r="E83" s="94">
        <v>0.15</v>
      </c>
      <c r="F83" s="24">
        <f>(E83/D83)*100</f>
        <v>3</v>
      </c>
      <c r="G83" s="24">
        <v>12.15</v>
      </c>
      <c r="H83" s="16">
        <f>F83/G83*100</f>
        <v>24.691358024691358</v>
      </c>
      <c r="I83" s="80">
        <v>13</v>
      </c>
      <c r="J83" s="89">
        <v>25</v>
      </c>
      <c r="K83" s="66"/>
      <c r="L83" s="66"/>
      <c r="M83" s="66"/>
    </row>
    <row r="84" spans="1:13" ht="38.25">
      <c r="A84" s="11" t="s">
        <v>305</v>
      </c>
      <c r="B84" s="23" t="s">
        <v>115</v>
      </c>
      <c r="C84" s="29" t="s">
        <v>180</v>
      </c>
      <c r="D84" s="29">
        <v>0.4</v>
      </c>
      <c r="E84" s="94">
        <v>0.35</v>
      </c>
      <c r="F84" s="24">
        <f>(E84/D84)*100</f>
        <v>87.49999999999999</v>
      </c>
      <c r="G84" s="24">
        <v>3.16</v>
      </c>
      <c r="H84" s="16">
        <f>F84/G84*100</f>
        <v>2768.9873417721515</v>
      </c>
      <c r="I84" s="80">
        <v>14</v>
      </c>
      <c r="J84" s="89">
        <v>26</v>
      </c>
      <c r="K84" s="66"/>
      <c r="L84" s="66"/>
      <c r="M84" s="66"/>
    </row>
    <row r="85" spans="1:13" ht="127.5">
      <c r="A85" s="11" t="s">
        <v>306</v>
      </c>
      <c r="B85" s="18" t="s">
        <v>116</v>
      </c>
      <c r="C85" s="29" t="s">
        <v>180</v>
      </c>
      <c r="D85" s="29">
        <v>100</v>
      </c>
      <c r="E85" s="24">
        <v>100</v>
      </c>
      <c r="F85" s="24">
        <f>(E85/D85)*100</f>
        <v>100</v>
      </c>
      <c r="G85" s="24">
        <v>4.12</v>
      </c>
      <c r="H85" s="16">
        <f>F85/G85*100</f>
        <v>2427.1844660194174</v>
      </c>
      <c r="I85" s="80">
        <v>15</v>
      </c>
      <c r="J85" s="89">
        <v>27</v>
      </c>
      <c r="K85" s="66"/>
      <c r="L85" s="66"/>
      <c r="M85" s="66"/>
    </row>
    <row r="86" spans="1:18" ht="54" customHeight="1">
      <c r="A86" s="161" t="s">
        <v>360</v>
      </c>
      <c r="B86" s="161"/>
      <c r="C86" s="5"/>
      <c r="D86" s="5"/>
      <c r="E86" s="5"/>
      <c r="F86" s="5"/>
      <c r="G86" s="5"/>
      <c r="H86" s="9"/>
      <c r="I86" s="81"/>
      <c r="J86" s="89"/>
      <c r="K86" s="141"/>
      <c r="L86" s="141"/>
      <c r="M86" s="141"/>
      <c r="N86" s="142"/>
      <c r="O86" s="142"/>
      <c r="P86" s="142"/>
      <c r="Q86" s="142"/>
      <c r="R86" s="143"/>
    </row>
    <row r="87" spans="1:13" ht="51">
      <c r="A87" s="11" t="s">
        <v>193</v>
      </c>
      <c r="B87" s="23" t="s">
        <v>114</v>
      </c>
      <c r="C87" s="24" t="s">
        <v>180</v>
      </c>
      <c r="D87" s="24">
        <v>5</v>
      </c>
      <c r="E87" s="24">
        <v>0</v>
      </c>
      <c r="F87" s="24">
        <f>(E87/D87)*100</f>
        <v>0</v>
      </c>
      <c r="G87" s="24">
        <v>1.22</v>
      </c>
      <c r="H87" s="16">
        <f>F87/G87*100</f>
        <v>0</v>
      </c>
      <c r="I87" s="80">
        <v>16</v>
      </c>
      <c r="J87" s="89">
        <v>28</v>
      </c>
      <c r="K87" s="66"/>
      <c r="L87" s="66"/>
      <c r="M87" s="66"/>
    </row>
    <row r="88" spans="1:13" ht="51">
      <c r="A88" s="11" t="s">
        <v>307</v>
      </c>
      <c r="B88" s="18" t="s">
        <v>117</v>
      </c>
      <c r="C88" s="24" t="s">
        <v>180</v>
      </c>
      <c r="D88" s="24">
        <v>0.3</v>
      </c>
      <c r="E88" s="24">
        <v>0</v>
      </c>
      <c r="F88" s="24">
        <f>(E88/D88)*100</f>
        <v>0</v>
      </c>
      <c r="G88" s="24">
        <v>0</v>
      </c>
      <c r="H88" s="16" t="s">
        <v>270</v>
      </c>
      <c r="I88" s="79"/>
      <c r="J88" s="89">
        <v>29</v>
      </c>
      <c r="K88" s="66"/>
      <c r="L88" s="66"/>
      <c r="M88" s="66"/>
    </row>
    <row r="89" spans="1:13" ht="76.5">
      <c r="A89" s="11" t="s">
        <v>308</v>
      </c>
      <c r="B89" s="18" t="s">
        <v>118</v>
      </c>
      <c r="C89" s="24" t="s">
        <v>180</v>
      </c>
      <c r="D89" s="24">
        <v>90</v>
      </c>
      <c r="E89" s="24">
        <v>90</v>
      </c>
      <c r="F89" s="24">
        <f>(E89/D89)*100</f>
        <v>100</v>
      </c>
      <c r="G89" s="24">
        <v>1.22</v>
      </c>
      <c r="H89" s="16">
        <f>F89/G89*100</f>
        <v>8196.72131147541</v>
      </c>
      <c r="I89" s="80">
        <v>17</v>
      </c>
      <c r="J89" s="89">
        <v>30</v>
      </c>
      <c r="K89" s="66"/>
      <c r="L89" s="66"/>
      <c r="M89" s="66"/>
    </row>
    <row r="90" spans="1:18" ht="66" customHeight="1">
      <c r="A90" s="161" t="s">
        <v>361</v>
      </c>
      <c r="B90" s="161"/>
      <c r="C90" s="6"/>
      <c r="D90" s="16"/>
      <c r="E90" s="16"/>
      <c r="F90" s="20"/>
      <c r="G90" s="6"/>
      <c r="H90" s="16"/>
      <c r="I90" s="81"/>
      <c r="J90" s="89"/>
      <c r="K90" s="141"/>
      <c r="L90" s="141"/>
      <c r="M90" s="141"/>
      <c r="N90" s="142"/>
      <c r="O90" s="142"/>
      <c r="P90" s="142"/>
      <c r="Q90" s="142"/>
      <c r="R90" s="143"/>
    </row>
    <row r="91" spans="1:13" ht="51">
      <c r="A91" s="11" t="s">
        <v>309</v>
      </c>
      <c r="B91" s="23" t="s">
        <v>119</v>
      </c>
      <c r="C91" s="24" t="s">
        <v>180</v>
      </c>
      <c r="D91" s="24">
        <v>3</v>
      </c>
      <c r="E91" s="24">
        <v>0</v>
      </c>
      <c r="F91" s="24">
        <f>(E91/D91)*100</f>
        <v>0</v>
      </c>
      <c r="G91" s="24">
        <v>6.1</v>
      </c>
      <c r="H91" s="16">
        <f>F91/G91*100</f>
        <v>0</v>
      </c>
      <c r="I91" s="79">
        <v>18</v>
      </c>
      <c r="J91" s="89">
        <v>31</v>
      </c>
      <c r="K91" s="66"/>
      <c r="L91" s="66"/>
      <c r="M91" s="66"/>
    </row>
    <row r="92" spans="1:42" s="65" customFormat="1" ht="12.75">
      <c r="A92" s="157" t="s">
        <v>266</v>
      </c>
      <c r="B92" s="157"/>
      <c r="C92" s="157"/>
      <c r="D92" s="157"/>
      <c r="E92" s="157"/>
      <c r="F92" s="157"/>
      <c r="G92" s="157"/>
      <c r="H92" s="16">
        <f>SUM(H79+H80+H83+H84+H85+H87+H89+H91)/8</f>
        <v>1714.2452995698404</v>
      </c>
      <c r="I92" s="69"/>
      <c r="J92" s="88"/>
      <c r="K92" s="66"/>
      <c r="L92" s="66"/>
      <c r="M92" s="66"/>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row>
    <row r="93" spans="1:13" ht="12.75">
      <c r="A93" s="112" t="s">
        <v>194</v>
      </c>
      <c r="B93" s="17"/>
      <c r="C93" s="6"/>
      <c r="D93" s="16"/>
      <c r="E93" s="16"/>
      <c r="F93" s="20"/>
      <c r="G93" s="6"/>
      <c r="H93" s="16"/>
      <c r="J93" s="88"/>
      <c r="K93" s="66"/>
      <c r="L93" s="66"/>
      <c r="M93" s="66"/>
    </row>
    <row r="94" spans="1:13" ht="14.25" customHeight="1">
      <c r="A94" s="161" t="s">
        <v>61</v>
      </c>
      <c r="B94" s="161"/>
      <c r="C94" s="5"/>
      <c r="D94" s="9"/>
      <c r="E94" s="9"/>
      <c r="F94" s="30"/>
      <c r="G94" s="5"/>
      <c r="H94" s="9"/>
      <c r="J94" s="88"/>
      <c r="K94" s="66"/>
      <c r="L94" s="66"/>
      <c r="M94" s="66"/>
    </row>
    <row r="95" spans="1:13" ht="53.25" customHeight="1">
      <c r="A95" s="168" t="s">
        <v>365</v>
      </c>
      <c r="B95" s="168"/>
      <c r="C95" s="115"/>
      <c r="D95" s="116"/>
      <c r="E95" s="116"/>
      <c r="F95" s="117"/>
      <c r="G95" s="115"/>
      <c r="H95" s="116"/>
      <c r="J95" s="88"/>
      <c r="K95" s="66"/>
      <c r="L95" s="66"/>
      <c r="M95" s="66"/>
    </row>
    <row r="96" spans="1:42" s="65" customFormat="1" ht="53.25" customHeight="1">
      <c r="A96" s="118" t="s">
        <v>310</v>
      </c>
      <c r="B96" s="2" t="s">
        <v>366</v>
      </c>
      <c r="C96" s="1" t="s">
        <v>62</v>
      </c>
      <c r="D96" s="9" t="s">
        <v>108</v>
      </c>
      <c r="E96" s="9" t="s">
        <v>108</v>
      </c>
      <c r="F96" s="30" t="s">
        <v>108</v>
      </c>
      <c r="G96" s="31" t="s">
        <v>108</v>
      </c>
      <c r="H96" s="28" t="s">
        <v>270</v>
      </c>
      <c r="I96" s="69"/>
      <c r="J96" s="88"/>
      <c r="K96" s="66"/>
      <c r="L96" s="66"/>
      <c r="M96" s="66"/>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row>
    <row r="97" spans="1:13" ht="51.75" customHeight="1">
      <c r="A97" s="11" t="s">
        <v>362</v>
      </c>
      <c r="B97" s="2" t="s">
        <v>366</v>
      </c>
      <c r="C97" s="1" t="s">
        <v>62</v>
      </c>
      <c r="D97" s="9" t="s">
        <v>108</v>
      </c>
      <c r="E97" s="9" t="s">
        <v>108</v>
      </c>
      <c r="F97" s="30" t="s">
        <v>108</v>
      </c>
      <c r="G97" s="31" t="s">
        <v>108</v>
      </c>
      <c r="H97" s="28" t="s">
        <v>270</v>
      </c>
      <c r="J97" s="88"/>
      <c r="K97" s="66"/>
      <c r="L97" s="66"/>
      <c r="M97" s="66"/>
    </row>
    <row r="98" spans="1:13" ht="53.25" customHeight="1">
      <c r="A98" s="11" t="s">
        <v>363</v>
      </c>
      <c r="B98" s="2" t="s">
        <v>366</v>
      </c>
      <c r="C98" s="1" t="s">
        <v>62</v>
      </c>
      <c r="D98" s="9" t="s">
        <v>108</v>
      </c>
      <c r="E98" s="9" t="s">
        <v>108</v>
      </c>
      <c r="F98" s="30" t="s">
        <v>108</v>
      </c>
      <c r="G98" s="31" t="s">
        <v>108</v>
      </c>
      <c r="H98" s="28" t="s">
        <v>270</v>
      </c>
      <c r="J98" s="88"/>
      <c r="K98" s="66"/>
      <c r="L98" s="66"/>
      <c r="M98" s="66"/>
    </row>
    <row r="99" spans="1:13" ht="53.25" customHeight="1">
      <c r="A99" s="11" t="s">
        <v>311</v>
      </c>
      <c r="B99" s="2" t="s">
        <v>366</v>
      </c>
      <c r="C99" s="1" t="s">
        <v>62</v>
      </c>
      <c r="D99" s="9" t="s">
        <v>108</v>
      </c>
      <c r="E99" s="9" t="s">
        <v>108</v>
      </c>
      <c r="F99" s="30" t="s">
        <v>108</v>
      </c>
      <c r="G99" s="31" t="s">
        <v>108</v>
      </c>
      <c r="H99" s="28" t="s">
        <v>270</v>
      </c>
      <c r="J99" s="88"/>
      <c r="K99" s="66"/>
      <c r="L99" s="66"/>
      <c r="M99" s="66"/>
    </row>
    <row r="100" spans="1:13" ht="89.25">
      <c r="A100" s="11" t="s">
        <v>312</v>
      </c>
      <c r="B100" s="2" t="s">
        <v>257</v>
      </c>
      <c r="C100" s="1" t="s">
        <v>63</v>
      </c>
      <c r="D100" s="9" t="s">
        <v>108</v>
      </c>
      <c r="E100" s="9" t="s">
        <v>108</v>
      </c>
      <c r="F100" s="30" t="s">
        <v>108</v>
      </c>
      <c r="G100" s="31" t="s">
        <v>108</v>
      </c>
      <c r="H100" s="28" t="s">
        <v>270</v>
      </c>
      <c r="J100" s="88"/>
      <c r="K100" s="66"/>
      <c r="L100" s="66"/>
      <c r="M100" s="66"/>
    </row>
    <row r="101" spans="1:13" ht="89.25">
      <c r="A101" s="11" t="s">
        <v>313</v>
      </c>
      <c r="B101" s="2" t="s">
        <v>257</v>
      </c>
      <c r="C101" s="1" t="s">
        <v>62</v>
      </c>
      <c r="D101" s="9" t="s">
        <v>108</v>
      </c>
      <c r="E101" s="9" t="s">
        <v>108</v>
      </c>
      <c r="F101" s="30" t="s">
        <v>108</v>
      </c>
      <c r="G101" s="31" t="s">
        <v>108</v>
      </c>
      <c r="H101" s="28" t="s">
        <v>270</v>
      </c>
      <c r="J101" s="88"/>
      <c r="K101" s="66"/>
      <c r="L101" s="66"/>
      <c r="M101" s="66"/>
    </row>
    <row r="102" spans="1:13" ht="54" customHeight="1">
      <c r="A102" s="11" t="s">
        <v>314</v>
      </c>
      <c r="B102" s="2" t="s">
        <v>366</v>
      </c>
      <c r="C102" s="1" t="s">
        <v>62</v>
      </c>
      <c r="D102" s="9" t="s">
        <v>108</v>
      </c>
      <c r="E102" s="9" t="s">
        <v>108</v>
      </c>
      <c r="F102" s="30" t="s">
        <v>108</v>
      </c>
      <c r="G102" s="31" t="s">
        <v>108</v>
      </c>
      <c r="H102" s="28" t="s">
        <v>270</v>
      </c>
      <c r="J102" s="88"/>
      <c r="K102" s="66"/>
      <c r="L102" s="66"/>
      <c r="M102" s="66"/>
    </row>
    <row r="103" spans="1:13" ht="55.5" customHeight="1">
      <c r="A103" s="11" t="s">
        <v>315</v>
      </c>
      <c r="B103" s="2" t="s">
        <v>366</v>
      </c>
      <c r="C103" s="1" t="s">
        <v>62</v>
      </c>
      <c r="D103" s="9" t="s">
        <v>108</v>
      </c>
      <c r="E103" s="9" t="s">
        <v>108</v>
      </c>
      <c r="F103" s="30" t="s">
        <v>108</v>
      </c>
      <c r="G103" s="31" t="s">
        <v>108</v>
      </c>
      <c r="H103" s="28" t="s">
        <v>270</v>
      </c>
      <c r="J103" s="88"/>
      <c r="K103" s="66"/>
      <c r="L103" s="66"/>
      <c r="M103" s="66"/>
    </row>
    <row r="104" spans="1:13" ht="54" customHeight="1">
      <c r="A104" s="11" t="s">
        <v>371</v>
      </c>
      <c r="B104" s="2" t="s">
        <v>366</v>
      </c>
      <c r="C104" s="1" t="s">
        <v>62</v>
      </c>
      <c r="D104" s="9" t="s">
        <v>108</v>
      </c>
      <c r="E104" s="9" t="s">
        <v>108</v>
      </c>
      <c r="F104" s="30" t="s">
        <v>108</v>
      </c>
      <c r="G104" s="31" t="s">
        <v>108</v>
      </c>
      <c r="H104" s="28" t="s">
        <v>270</v>
      </c>
      <c r="J104" s="88"/>
      <c r="K104" s="66"/>
      <c r="L104" s="66"/>
      <c r="M104" s="66"/>
    </row>
    <row r="105" spans="1:13" ht="53.25" customHeight="1">
      <c r="A105" s="11" t="s">
        <v>316</v>
      </c>
      <c r="B105" s="2" t="s">
        <v>366</v>
      </c>
      <c r="C105" s="1" t="s">
        <v>62</v>
      </c>
      <c r="D105" s="9" t="s">
        <v>108</v>
      </c>
      <c r="E105" s="9" t="s">
        <v>108</v>
      </c>
      <c r="F105" s="30" t="s">
        <v>108</v>
      </c>
      <c r="G105" s="31" t="s">
        <v>108</v>
      </c>
      <c r="H105" s="28" t="s">
        <v>270</v>
      </c>
      <c r="J105" s="88"/>
      <c r="K105" s="66"/>
      <c r="L105" s="66"/>
      <c r="M105" s="66"/>
    </row>
    <row r="106" spans="1:42" s="65" customFormat="1" ht="76.5">
      <c r="A106" s="118" t="s">
        <v>195</v>
      </c>
      <c r="B106" s="2" t="s">
        <v>258</v>
      </c>
      <c r="C106" s="1"/>
      <c r="D106" s="9" t="s">
        <v>108</v>
      </c>
      <c r="E106" s="9" t="s">
        <v>108</v>
      </c>
      <c r="F106" s="30" t="s">
        <v>108</v>
      </c>
      <c r="G106" s="31" t="s">
        <v>108</v>
      </c>
      <c r="H106" s="28" t="s">
        <v>270</v>
      </c>
      <c r="I106" s="69"/>
      <c r="J106" s="88">
        <v>32</v>
      </c>
      <c r="K106" s="66"/>
      <c r="L106" s="66"/>
      <c r="M106" s="66"/>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row>
    <row r="107" spans="1:42" s="65" customFormat="1" ht="76.5">
      <c r="A107" s="118" t="s">
        <v>317</v>
      </c>
      <c r="B107" s="2" t="s">
        <v>258</v>
      </c>
      <c r="C107" s="1" t="s">
        <v>64</v>
      </c>
      <c r="D107" s="9" t="s">
        <v>108</v>
      </c>
      <c r="E107" s="9" t="s">
        <v>108</v>
      </c>
      <c r="F107" s="30" t="s">
        <v>108</v>
      </c>
      <c r="G107" s="31" t="s">
        <v>108</v>
      </c>
      <c r="H107" s="28" t="s">
        <v>270</v>
      </c>
      <c r="I107" s="69"/>
      <c r="J107" s="88"/>
      <c r="K107" s="66"/>
      <c r="L107" s="66"/>
      <c r="M107" s="66"/>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row>
    <row r="108" spans="1:42" s="96" customFormat="1" ht="76.5" customHeight="1">
      <c r="A108" s="118" t="s">
        <v>318</v>
      </c>
      <c r="B108" s="2" t="s">
        <v>258</v>
      </c>
      <c r="C108" s="1" t="s">
        <v>64</v>
      </c>
      <c r="D108" s="29">
        <v>15.2</v>
      </c>
      <c r="E108" s="29">
        <v>0</v>
      </c>
      <c r="F108" s="29">
        <v>0</v>
      </c>
      <c r="G108" s="29">
        <v>0</v>
      </c>
      <c r="H108" s="28" t="s">
        <v>270</v>
      </c>
      <c r="I108" s="69"/>
      <c r="J108" s="88">
        <v>33</v>
      </c>
      <c r="K108" s="66"/>
      <c r="L108" s="66"/>
      <c r="M108" s="66"/>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row>
    <row r="109" spans="1:13" ht="76.5">
      <c r="A109" s="11" t="s">
        <v>319</v>
      </c>
      <c r="B109" s="2" t="s">
        <v>258</v>
      </c>
      <c r="C109" s="1" t="s">
        <v>65</v>
      </c>
      <c r="D109" s="9" t="s">
        <v>108</v>
      </c>
      <c r="E109" s="9" t="s">
        <v>108</v>
      </c>
      <c r="F109" s="30" t="s">
        <v>108</v>
      </c>
      <c r="G109" s="31" t="s">
        <v>108</v>
      </c>
      <c r="H109" s="28" t="s">
        <v>270</v>
      </c>
      <c r="J109" s="88"/>
      <c r="K109" s="66"/>
      <c r="L109" s="66"/>
      <c r="M109" s="66"/>
    </row>
    <row r="110" spans="1:13" ht="53.25" customHeight="1">
      <c r="A110" s="11" t="s">
        <v>320</v>
      </c>
      <c r="B110" s="2" t="s">
        <v>366</v>
      </c>
      <c r="C110" s="1" t="s">
        <v>62</v>
      </c>
      <c r="D110" s="9" t="s">
        <v>108</v>
      </c>
      <c r="E110" s="9" t="s">
        <v>108</v>
      </c>
      <c r="F110" s="30" t="s">
        <v>108</v>
      </c>
      <c r="G110" s="31" t="s">
        <v>108</v>
      </c>
      <c r="H110" s="28" t="s">
        <v>270</v>
      </c>
      <c r="J110" s="88"/>
      <c r="K110" s="66"/>
      <c r="L110" s="66"/>
      <c r="M110" s="66"/>
    </row>
    <row r="111" spans="1:13" ht="76.5">
      <c r="A111" s="118" t="s">
        <v>321</v>
      </c>
      <c r="B111" s="2" t="s">
        <v>258</v>
      </c>
      <c r="C111" s="1" t="s">
        <v>65</v>
      </c>
      <c r="D111" s="9" t="s">
        <v>108</v>
      </c>
      <c r="E111" s="9" t="s">
        <v>108</v>
      </c>
      <c r="F111" s="30" t="s">
        <v>108</v>
      </c>
      <c r="G111" s="31" t="s">
        <v>108</v>
      </c>
      <c r="H111" s="28" t="s">
        <v>270</v>
      </c>
      <c r="J111" s="88"/>
      <c r="K111" s="66"/>
      <c r="L111" s="66"/>
      <c r="M111" s="66"/>
    </row>
    <row r="112" spans="1:13" ht="76.5">
      <c r="A112" s="11" t="s">
        <v>322</v>
      </c>
      <c r="B112" s="2" t="s">
        <v>258</v>
      </c>
      <c r="C112" s="1" t="s">
        <v>65</v>
      </c>
      <c r="D112" s="9" t="s">
        <v>108</v>
      </c>
      <c r="E112" s="9" t="s">
        <v>108</v>
      </c>
      <c r="F112" s="30" t="s">
        <v>108</v>
      </c>
      <c r="G112" s="31" t="s">
        <v>108</v>
      </c>
      <c r="H112" s="28" t="s">
        <v>270</v>
      </c>
      <c r="J112" s="88"/>
      <c r="K112" s="66"/>
      <c r="L112" s="66"/>
      <c r="M112" s="66"/>
    </row>
    <row r="113" spans="1:13" ht="76.5">
      <c r="A113" s="11" t="s">
        <v>323</v>
      </c>
      <c r="B113" s="2" t="s">
        <v>258</v>
      </c>
      <c r="C113" s="1" t="s">
        <v>65</v>
      </c>
      <c r="D113" s="9" t="s">
        <v>108</v>
      </c>
      <c r="E113" s="9" t="s">
        <v>108</v>
      </c>
      <c r="F113" s="30" t="s">
        <v>108</v>
      </c>
      <c r="G113" s="31" t="s">
        <v>108</v>
      </c>
      <c r="H113" s="28" t="s">
        <v>270</v>
      </c>
      <c r="J113" s="88"/>
      <c r="K113" s="66"/>
      <c r="L113" s="66"/>
      <c r="M113" s="66"/>
    </row>
    <row r="114" spans="1:13" ht="76.5">
      <c r="A114" s="11" t="s">
        <v>324</v>
      </c>
      <c r="B114" s="2" t="s">
        <v>258</v>
      </c>
      <c r="C114" s="1" t="s">
        <v>65</v>
      </c>
      <c r="D114" s="9" t="s">
        <v>108</v>
      </c>
      <c r="E114" s="9" t="s">
        <v>108</v>
      </c>
      <c r="F114" s="30" t="s">
        <v>108</v>
      </c>
      <c r="G114" s="31" t="s">
        <v>108</v>
      </c>
      <c r="H114" s="28" t="s">
        <v>270</v>
      </c>
      <c r="J114" s="88"/>
      <c r="K114" s="66"/>
      <c r="L114" s="66"/>
      <c r="M114" s="66"/>
    </row>
    <row r="115" spans="1:42" s="96" customFormat="1" ht="76.5">
      <c r="A115" s="11" t="s">
        <v>325</v>
      </c>
      <c r="B115" s="2" t="s">
        <v>367</v>
      </c>
      <c r="C115" s="1" t="s">
        <v>65</v>
      </c>
      <c r="D115" s="29">
        <v>266.3</v>
      </c>
      <c r="E115" s="29">
        <v>0</v>
      </c>
      <c r="F115" s="29">
        <v>0</v>
      </c>
      <c r="G115" s="29">
        <v>0.18</v>
      </c>
      <c r="H115" s="9">
        <f>F115/G115*100</f>
        <v>0</v>
      </c>
      <c r="I115" s="69">
        <v>19</v>
      </c>
      <c r="J115" s="88">
        <v>34</v>
      </c>
      <c r="K115" s="66"/>
      <c r="L115" s="66"/>
      <c r="M115" s="66"/>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row>
    <row r="116" spans="1:13" ht="25.5" customHeight="1">
      <c r="A116" s="145" t="s">
        <v>96</v>
      </c>
      <c r="B116" s="145"/>
      <c r="C116" s="1"/>
      <c r="D116" s="8"/>
      <c r="E116" s="8"/>
      <c r="F116" s="21"/>
      <c r="G116" s="1"/>
      <c r="H116" s="8"/>
      <c r="J116" s="88"/>
      <c r="K116" s="66"/>
      <c r="L116" s="66"/>
      <c r="M116" s="66"/>
    </row>
    <row r="117" spans="1:13" ht="66.75" customHeight="1">
      <c r="A117" s="145" t="s">
        <v>97</v>
      </c>
      <c r="B117" s="145"/>
      <c r="C117" s="1"/>
      <c r="D117" s="8"/>
      <c r="E117" s="8"/>
      <c r="F117" s="21"/>
      <c r="G117" s="1"/>
      <c r="H117" s="8"/>
      <c r="J117" s="88"/>
      <c r="K117" s="66"/>
      <c r="L117" s="66"/>
      <c r="M117" s="66"/>
    </row>
    <row r="118" spans="1:13" ht="25.5">
      <c r="A118" s="155" t="s">
        <v>364</v>
      </c>
      <c r="B118" s="2" t="s">
        <v>66</v>
      </c>
      <c r="C118" s="1" t="s">
        <v>185</v>
      </c>
      <c r="D118" s="119">
        <v>0</v>
      </c>
      <c r="E118" s="119">
        <v>0</v>
      </c>
      <c r="F118" s="9">
        <v>0</v>
      </c>
      <c r="G118" s="9">
        <v>0</v>
      </c>
      <c r="H118" s="9" t="s">
        <v>270</v>
      </c>
      <c r="J118" s="88"/>
      <c r="K118" s="66"/>
      <c r="L118" s="66"/>
      <c r="M118" s="66"/>
    </row>
    <row r="119" spans="1:13" ht="66" customHeight="1">
      <c r="A119" s="155"/>
      <c r="B119" s="2" t="s">
        <v>67</v>
      </c>
      <c r="C119" s="1" t="s">
        <v>185</v>
      </c>
      <c r="D119" s="119">
        <v>0</v>
      </c>
      <c r="E119" s="119">
        <v>0</v>
      </c>
      <c r="F119" s="9">
        <v>0</v>
      </c>
      <c r="G119" s="9">
        <v>0</v>
      </c>
      <c r="H119" s="9" t="s">
        <v>270</v>
      </c>
      <c r="J119" s="88"/>
      <c r="K119" s="66"/>
      <c r="L119" s="66"/>
      <c r="M119" s="66"/>
    </row>
    <row r="120" spans="1:13" ht="25.5">
      <c r="A120" s="146" t="s">
        <v>326</v>
      </c>
      <c r="B120" s="2" t="s">
        <v>66</v>
      </c>
      <c r="C120" s="1" t="s">
        <v>185</v>
      </c>
      <c r="D120" s="119">
        <v>0</v>
      </c>
      <c r="E120" s="119">
        <v>0</v>
      </c>
      <c r="F120" s="9">
        <v>0</v>
      </c>
      <c r="G120" s="9">
        <v>0</v>
      </c>
      <c r="H120" s="9" t="s">
        <v>270</v>
      </c>
      <c r="J120" s="88"/>
      <c r="K120" s="66"/>
      <c r="L120" s="66"/>
      <c r="M120" s="66"/>
    </row>
    <row r="121" spans="1:13" ht="25.5">
      <c r="A121" s="146"/>
      <c r="B121" s="2" t="s">
        <v>68</v>
      </c>
      <c r="C121" s="1" t="s">
        <v>185</v>
      </c>
      <c r="D121" s="119">
        <v>0</v>
      </c>
      <c r="E121" s="119">
        <v>0</v>
      </c>
      <c r="F121" s="9">
        <v>0</v>
      </c>
      <c r="G121" s="9">
        <v>0</v>
      </c>
      <c r="H121" s="9" t="s">
        <v>270</v>
      </c>
      <c r="J121" s="88"/>
      <c r="K121" s="66"/>
      <c r="L121" s="66"/>
      <c r="M121" s="66"/>
    </row>
    <row r="122" spans="1:13" ht="25.5">
      <c r="A122" s="146" t="s">
        <v>196</v>
      </c>
      <c r="B122" s="2" t="s">
        <v>66</v>
      </c>
      <c r="C122" s="1" t="s">
        <v>185</v>
      </c>
      <c r="D122" s="119">
        <v>0</v>
      </c>
      <c r="E122" s="119">
        <v>0</v>
      </c>
      <c r="F122" s="9">
        <v>0</v>
      </c>
      <c r="G122" s="9">
        <v>0</v>
      </c>
      <c r="H122" s="9" t="s">
        <v>270</v>
      </c>
      <c r="J122" s="88"/>
      <c r="K122" s="66"/>
      <c r="L122" s="66"/>
      <c r="M122" s="66"/>
    </row>
    <row r="123" spans="1:13" ht="38.25">
      <c r="A123" s="146"/>
      <c r="B123" s="2" t="s">
        <v>69</v>
      </c>
      <c r="C123" s="1" t="s">
        <v>73</v>
      </c>
      <c r="D123" s="119">
        <v>0</v>
      </c>
      <c r="E123" s="119">
        <v>0</v>
      </c>
      <c r="F123" s="9">
        <v>0</v>
      </c>
      <c r="G123" s="9">
        <v>0</v>
      </c>
      <c r="H123" s="9" t="s">
        <v>270</v>
      </c>
      <c r="J123" s="88"/>
      <c r="K123" s="66"/>
      <c r="L123" s="66"/>
      <c r="M123" s="66"/>
    </row>
    <row r="124" spans="1:42" s="96" customFormat="1" ht="25.5">
      <c r="A124" s="146" t="s">
        <v>197</v>
      </c>
      <c r="B124" s="2" t="s">
        <v>66</v>
      </c>
      <c r="C124" s="1" t="s">
        <v>185</v>
      </c>
      <c r="D124" s="13">
        <v>48</v>
      </c>
      <c r="E124" s="13">
        <v>0</v>
      </c>
      <c r="F124" s="29">
        <v>0</v>
      </c>
      <c r="G124" s="29">
        <v>0</v>
      </c>
      <c r="H124" s="9" t="s">
        <v>270</v>
      </c>
      <c r="I124" s="69"/>
      <c r="J124" s="88">
        <v>35</v>
      </c>
      <c r="K124" s="66"/>
      <c r="L124" s="66"/>
      <c r="M124" s="66"/>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row>
    <row r="125" spans="1:42" s="96" customFormat="1" ht="63.75">
      <c r="A125" s="146"/>
      <c r="B125" s="2" t="s">
        <v>368</v>
      </c>
      <c r="C125" s="1" t="s">
        <v>72</v>
      </c>
      <c r="D125" s="57">
        <v>24</v>
      </c>
      <c r="E125" s="57">
        <v>0</v>
      </c>
      <c r="F125" s="120">
        <v>0</v>
      </c>
      <c r="G125" s="120">
        <v>0</v>
      </c>
      <c r="H125" s="121" t="s">
        <v>270</v>
      </c>
      <c r="I125" s="69"/>
      <c r="J125" s="88"/>
      <c r="K125" s="66"/>
      <c r="L125" s="66"/>
      <c r="M125" s="66"/>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row>
    <row r="126" spans="1:42" s="96" customFormat="1" ht="25.5">
      <c r="A126" s="145" t="s">
        <v>327</v>
      </c>
      <c r="B126" s="2" t="s">
        <v>66</v>
      </c>
      <c r="C126" s="1" t="s">
        <v>185</v>
      </c>
      <c r="D126" s="13">
        <v>10</v>
      </c>
      <c r="E126" s="13">
        <v>0</v>
      </c>
      <c r="F126" s="29">
        <v>0</v>
      </c>
      <c r="G126" s="29">
        <v>0</v>
      </c>
      <c r="H126" s="9" t="s">
        <v>270</v>
      </c>
      <c r="I126" s="69"/>
      <c r="J126" s="88"/>
      <c r="K126" s="66"/>
      <c r="L126" s="66"/>
      <c r="M126" s="66"/>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row>
    <row r="127" spans="1:42" s="96" customFormat="1" ht="38.25">
      <c r="A127" s="145"/>
      <c r="B127" s="2" t="s">
        <v>70</v>
      </c>
      <c r="C127" s="1" t="s">
        <v>73</v>
      </c>
      <c r="D127" s="120" t="s">
        <v>120</v>
      </c>
      <c r="E127" s="120" t="s">
        <v>121</v>
      </c>
      <c r="F127" s="120">
        <v>89</v>
      </c>
      <c r="G127" s="120">
        <v>52.08</v>
      </c>
      <c r="H127" s="121">
        <f>F127/G127*100</f>
        <v>170.8909370199693</v>
      </c>
      <c r="I127" s="69"/>
      <c r="J127" s="88"/>
      <c r="K127" s="66"/>
      <c r="L127" s="66"/>
      <c r="M127" s="66"/>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row>
    <row r="128" spans="1:13" ht="12.75">
      <c r="A128" s="11"/>
      <c r="B128" s="2"/>
      <c r="C128" s="1"/>
      <c r="D128" s="120"/>
      <c r="E128" s="120"/>
      <c r="F128" s="120"/>
      <c r="G128" s="120"/>
      <c r="H128" s="121">
        <f>H127</f>
        <v>170.8909370199693</v>
      </c>
      <c r="I128" s="69">
        <v>20</v>
      </c>
      <c r="J128" s="88">
        <v>36</v>
      </c>
      <c r="K128" s="66"/>
      <c r="L128" s="66"/>
      <c r="M128" s="66"/>
    </row>
    <row r="129" spans="1:42" s="96" customFormat="1" ht="51">
      <c r="A129" s="11" t="s">
        <v>198</v>
      </c>
      <c r="B129" s="2" t="s">
        <v>71</v>
      </c>
      <c r="C129" s="1" t="s">
        <v>180</v>
      </c>
      <c r="D129" s="120">
        <v>0.5</v>
      </c>
      <c r="E129" s="120">
        <v>0</v>
      </c>
      <c r="F129" s="120">
        <v>0</v>
      </c>
      <c r="G129" s="120">
        <v>0</v>
      </c>
      <c r="H129" s="121" t="s">
        <v>270</v>
      </c>
      <c r="I129" s="69"/>
      <c r="J129" s="88">
        <v>37</v>
      </c>
      <c r="K129" s="66"/>
      <c r="L129" s="66"/>
      <c r="M129" s="66"/>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row>
    <row r="130" spans="1:13" ht="15.75" customHeight="1">
      <c r="A130" s="146" t="s">
        <v>372</v>
      </c>
      <c r="B130" s="146"/>
      <c r="C130" s="13"/>
      <c r="D130" s="16"/>
      <c r="E130" s="16"/>
      <c r="F130" s="20"/>
      <c r="G130" s="6"/>
      <c r="H130" s="16"/>
      <c r="J130" s="88"/>
      <c r="K130" s="66"/>
      <c r="L130" s="66"/>
      <c r="M130" s="66"/>
    </row>
    <row r="131" spans="1:13" ht="53.25" customHeight="1">
      <c r="A131" s="146" t="s">
        <v>369</v>
      </c>
      <c r="B131" s="146"/>
      <c r="C131" s="13"/>
      <c r="D131" s="16"/>
      <c r="E131" s="16"/>
      <c r="F131" s="20"/>
      <c r="G131" s="6"/>
      <c r="H131" s="16"/>
      <c r="J131" s="88"/>
      <c r="K131" s="66"/>
      <c r="L131" s="66"/>
      <c r="M131" s="66"/>
    </row>
    <row r="132" spans="1:13" ht="54" customHeight="1">
      <c r="A132" s="11" t="s">
        <v>328</v>
      </c>
      <c r="B132" s="18" t="s">
        <v>366</v>
      </c>
      <c r="C132" s="6" t="s">
        <v>62</v>
      </c>
      <c r="D132" s="9" t="s">
        <v>108</v>
      </c>
      <c r="E132" s="9" t="s">
        <v>108</v>
      </c>
      <c r="F132" s="30" t="s">
        <v>108</v>
      </c>
      <c r="G132" s="31" t="s">
        <v>108</v>
      </c>
      <c r="H132" s="9" t="s">
        <v>270</v>
      </c>
      <c r="J132" s="88"/>
      <c r="K132" s="66"/>
      <c r="L132" s="66"/>
      <c r="M132" s="66"/>
    </row>
    <row r="133" spans="1:42" s="96" customFormat="1" ht="153">
      <c r="A133" s="11" t="s">
        <v>329</v>
      </c>
      <c r="B133" s="122" t="s">
        <v>370</v>
      </c>
      <c r="C133" s="31" t="s">
        <v>65</v>
      </c>
      <c r="D133" s="29">
        <v>7051</v>
      </c>
      <c r="E133" s="29">
        <v>2524</v>
      </c>
      <c r="F133" s="29">
        <f>E133/D133*100</f>
        <v>35.79634094454687</v>
      </c>
      <c r="G133" s="29">
        <v>35.8</v>
      </c>
      <c r="H133" s="9">
        <f>F133/G133*100</f>
        <v>99.98977917471194</v>
      </c>
      <c r="I133" s="72">
        <v>21</v>
      </c>
      <c r="J133" s="88">
        <v>38</v>
      </c>
      <c r="K133" s="66"/>
      <c r="L133" s="66"/>
      <c r="M133" s="66"/>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row>
    <row r="134" spans="1:42" s="97" customFormat="1" ht="12.75">
      <c r="A134" s="157" t="s">
        <v>267</v>
      </c>
      <c r="B134" s="157"/>
      <c r="C134" s="157"/>
      <c r="D134" s="157"/>
      <c r="E134" s="157"/>
      <c r="F134" s="157"/>
      <c r="G134" s="157"/>
      <c r="H134" s="9">
        <f>SUM(H115+H128+H133)/3</f>
        <v>90.29357206489374</v>
      </c>
      <c r="I134" s="72"/>
      <c r="J134" s="88"/>
      <c r="K134" s="66"/>
      <c r="L134" s="66"/>
      <c r="M134" s="66"/>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row>
    <row r="135" spans="1:13" ht="12.75">
      <c r="A135" s="10" t="s">
        <v>199</v>
      </c>
      <c r="B135" s="17"/>
      <c r="C135" s="6"/>
      <c r="D135" s="16"/>
      <c r="E135" s="16"/>
      <c r="F135" s="20"/>
      <c r="G135" s="6"/>
      <c r="H135" s="16"/>
      <c r="J135" s="88"/>
      <c r="K135" s="66"/>
      <c r="L135" s="66"/>
      <c r="M135" s="66"/>
    </row>
    <row r="136" spans="1:13" ht="12.75">
      <c r="A136" s="112" t="s">
        <v>200</v>
      </c>
      <c r="B136" s="17"/>
      <c r="C136" s="6"/>
      <c r="D136" s="16"/>
      <c r="E136" s="16"/>
      <c r="F136" s="20"/>
      <c r="G136" s="6"/>
      <c r="H136" s="16"/>
      <c r="J136" s="88"/>
      <c r="K136" s="66"/>
      <c r="L136" s="66"/>
      <c r="M136" s="66"/>
    </row>
    <row r="137" spans="1:13" ht="41.25" customHeight="1">
      <c r="A137" s="145" t="s">
        <v>373</v>
      </c>
      <c r="B137" s="145"/>
      <c r="C137" s="1"/>
      <c r="D137" s="8"/>
      <c r="E137" s="8"/>
      <c r="F137" s="21"/>
      <c r="G137" s="1"/>
      <c r="H137" s="8"/>
      <c r="J137" s="88"/>
      <c r="K137" s="66"/>
      <c r="L137" s="66"/>
      <c r="M137" s="66"/>
    </row>
    <row r="138" spans="1:13" ht="15.75" customHeight="1">
      <c r="A138" s="145" t="s">
        <v>74</v>
      </c>
      <c r="B138" s="145"/>
      <c r="C138" s="1"/>
      <c r="D138" s="8"/>
      <c r="E138" s="8"/>
      <c r="F138" s="21"/>
      <c r="G138" s="1"/>
      <c r="H138" s="8"/>
      <c r="J138" s="88"/>
      <c r="K138" s="66"/>
      <c r="L138" s="66"/>
      <c r="M138" s="66"/>
    </row>
    <row r="139" spans="1:13" ht="25.5">
      <c r="A139" s="33" t="s">
        <v>201</v>
      </c>
      <c r="B139" s="160" t="s">
        <v>75</v>
      </c>
      <c r="C139" s="151" t="s">
        <v>180</v>
      </c>
      <c r="D139" s="152">
        <v>83</v>
      </c>
      <c r="E139" s="152">
        <v>91</v>
      </c>
      <c r="F139" s="162">
        <f>E139/D139*100</f>
        <v>109.63855421686748</v>
      </c>
      <c r="G139" s="162">
        <v>100.1</v>
      </c>
      <c r="H139" s="95">
        <f>F139/G139*100</f>
        <v>109.5290251916758</v>
      </c>
      <c r="I139" s="69">
        <v>22</v>
      </c>
      <c r="J139" s="88">
        <v>39</v>
      </c>
      <c r="K139" s="66"/>
      <c r="L139" s="66"/>
      <c r="M139" s="66"/>
    </row>
    <row r="140" spans="1:13" ht="51">
      <c r="A140" s="11" t="s">
        <v>17</v>
      </c>
      <c r="B140" s="160"/>
      <c r="C140" s="151"/>
      <c r="D140" s="152"/>
      <c r="E140" s="152"/>
      <c r="F140" s="162"/>
      <c r="G140" s="162"/>
      <c r="H140" s="95">
        <v>109.5</v>
      </c>
      <c r="I140" s="69">
        <v>23</v>
      </c>
      <c r="J140" s="88">
        <v>40</v>
      </c>
      <c r="K140" s="66"/>
      <c r="L140" s="66"/>
      <c r="M140" s="66"/>
    </row>
    <row r="141" spans="1:13" ht="40.5" customHeight="1">
      <c r="A141" s="145" t="s">
        <v>374</v>
      </c>
      <c r="B141" s="145"/>
      <c r="C141" s="1"/>
      <c r="D141" s="8"/>
      <c r="E141" s="8"/>
      <c r="F141" s="21"/>
      <c r="G141" s="1"/>
      <c r="H141" s="8"/>
      <c r="J141" s="88"/>
      <c r="K141" s="66"/>
      <c r="L141" s="66"/>
      <c r="M141" s="66"/>
    </row>
    <row r="142" spans="1:13" ht="63.75">
      <c r="A142" s="37" t="s">
        <v>202</v>
      </c>
      <c r="B142" s="34" t="s">
        <v>76</v>
      </c>
      <c r="C142" s="35" t="s">
        <v>180</v>
      </c>
      <c r="D142" s="36">
        <v>30</v>
      </c>
      <c r="E142" s="68">
        <v>25.05</v>
      </c>
      <c r="F142" s="36">
        <v>83.5</v>
      </c>
      <c r="G142" s="36">
        <v>79.5</v>
      </c>
      <c r="H142" s="83">
        <f>F142/G142*100</f>
        <v>105.0314465408805</v>
      </c>
      <c r="I142" s="73">
        <v>24</v>
      </c>
      <c r="J142" s="88">
        <v>41</v>
      </c>
      <c r="K142" s="66"/>
      <c r="L142" s="66"/>
      <c r="M142" s="66"/>
    </row>
    <row r="143" spans="1:13" ht="15.75" customHeight="1">
      <c r="A143" s="145" t="s">
        <v>382</v>
      </c>
      <c r="B143" s="145"/>
      <c r="C143" s="1"/>
      <c r="D143" s="8"/>
      <c r="E143" s="8"/>
      <c r="F143" s="21"/>
      <c r="G143" s="1"/>
      <c r="H143" s="8"/>
      <c r="J143" s="88"/>
      <c r="K143" s="66"/>
      <c r="L143" s="66"/>
      <c r="M143" s="66"/>
    </row>
    <row r="144" spans="1:13" ht="38.25">
      <c r="A144" s="37" t="s">
        <v>203</v>
      </c>
      <c r="B144" s="34" t="s">
        <v>78</v>
      </c>
      <c r="C144" s="35" t="s">
        <v>180</v>
      </c>
      <c r="D144" s="36">
        <v>70</v>
      </c>
      <c r="E144" s="36">
        <v>70.2</v>
      </c>
      <c r="F144" s="36">
        <f>E144/D144*100</f>
        <v>100.28571428571429</v>
      </c>
      <c r="G144" s="36">
        <v>100</v>
      </c>
      <c r="H144" s="83">
        <f>F144/G144*100</f>
        <v>100.28571428571429</v>
      </c>
      <c r="I144" s="73">
        <v>25</v>
      </c>
      <c r="J144" s="88">
        <v>42</v>
      </c>
      <c r="K144" s="66"/>
      <c r="L144" s="66"/>
      <c r="M144" s="66"/>
    </row>
    <row r="145" spans="1:13" ht="14.25" customHeight="1">
      <c r="A145" s="145" t="s">
        <v>77</v>
      </c>
      <c r="B145" s="145"/>
      <c r="C145" s="1"/>
      <c r="D145" s="8"/>
      <c r="E145" s="8"/>
      <c r="F145" s="21"/>
      <c r="G145" s="1"/>
      <c r="H145" s="8"/>
      <c r="J145" s="88"/>
      <c r="K145" s="66"/>
      <c r="L145" s="66"/>
      <c r="M145" s="66"/>
    </row>
    <row r="146" spans="1:13" ht="63.75">
      <c r="A146" s="11" t="s">
        <v>204</v>
      </c>
      <c r="B146" s="38" t="s">
        <v>79</v>
      </c>
      <c r="C146" s="35" t="s">
        <v>180</v>
      </c>
      <c r="D146" s="36">
        <v>90</v>
      </c>
      <c r="E146" s="36">
        <v>100</v>
      </c>
      <c r="F146" s="36">
        <f>E146/D146*100</f>
        <v>111.11111111111111</v>
      </c>
      <c r="G146" s="36">
        <v>99.8</v>
      </c>
      <c r="H146" s="83">
        <f>F146/G146*100</f>
        <v>111.333778668448</v>
      </c>
      <c r="I146" s="73">
        <v>26</v>
      </c>
      <c r="J146" s="88">
        <v>43</v>
      </c>
      <c r="K146" s="66"/>
      <c r="L146" s="66"/>
      <c r="M146" s="66"/>
    </row>
    <row r="147" spans="1:13" ht="42" customHeight="1">
      <c r="A147" s="145" t="s">
        <v>375</v>
      </c>
      <c r="B147" s="145"/>
      <c r="C147" s="1"/>
      <c r="D147" s="8"/>
      <c r="E147" s="8"/>
      <c r="F147" s="36"/>
      <c r="G147" s="1"/>
      <c r="H147" s="83"/>
      <c r="J147" s="88"/>
      <c r="K147" s="66"/>
      <c r="L147" s="66"/>
      <c r="M147" s="66"/>
    </row>
    <row r="148" spans="1:13" ht="76.5">
      <c r="A148" s="11" t="s">
        <v>357</v>
      </c>
      <c r="B148" s="38" t="s">
        <v>80</v>
      </c>
      <c r="C148" s="39" t="s">
        <v>180</v>
      </c>
      <c r="D148" s="40">
        <v>63.5</v>
      </c>
      <c r="E148" s="40">
        <v>64</v>
      </c>
      <c r="F148" s="36">
        <f>E148/D148*100</f>
        <v>100.78740157480314</v>
      </c>
      <c r="G148" s="36">
        <v>106.3</v>
      </c>
      <c r="H148" s="83">
        <f>F148/G148*100</f>
        <v>94.81411248805564</v>
      </c>
      <c r="I148" s="73">
        <v>27</v>
      </c>
      <c r="J148" s="88">
        <v>44</v>
      </c>
      <c r="K148" s="66"/>
      <c r="L148" s="66"/>
      <c r="M148" s="66"/>
    </row>
    <row r="149" spans="1:13" ht="118.5" customHeight="1">
      <c r="A149" s="11" t="s">
        <v>377</v>
      </c>
      <c r="B149" s="38" t="s">
        <v>376</v>
      </c>
      <c r="C149" s="39" t="s">
        <v>81</v>
      </c>
      <c r="D149" s="41" t="s">
        <v>82</v>
      </c>
      <c r="E149" s="41" t="s">
        <v>82</v>
      </c>
      <c r="F149" s="36">
        <f>E149/D149*100</f>
        <v>100</v>
      </c>
      <c r="G149" s="36">
        <v>100</v>
      </c>
      <c r="H149" s="83">
        <f>F149/G149*100</f>
        <v>100</v>
      </c>
      <c r="I149" s="69">
        <v>28</v>
      </c>
      <c r="J149" s="88">
        <v>45</v>
      </c>
      <c r="K149" s="66"/>
      <c r="L149" s="66"/>
      <c r="M149" s="66"/>
    </row>
    <row r="150" spans="1:42" s="65" customFormat="1" ht="17.25" customHeight="1">
      <c r="A150" s="157" t="s">
        <v>268</v>
      </c>
      <c r="B150" s="157"/>
      <c r="C150" s="157"/>
      <c r="D150" s="157"/>
      <c r="E150" s="157"/>
      <c r="F150" s="157"/>
      <c r="G150" s="157"/>
      <c r="H150" s="83">
        <f>SUM(H139+H142+H144+H146+H148+H149)/6</f>
        <v>103.49901286246238</v>
      </c>
      <c r="I150" s="69"/>
      <c r="J150" s="88"/>
      <c r="K150" s="66"/>
      <c r="L150" s="66"/>
      <c r="M150" s="66"/>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row>
    <row r="151" spans="1:13" ht="12.75">
      <c r="A151" s="112" t="s">
        <v>205</v>
      </c>
      <c r="B151" s="17"/>
      <c r="C151" s="6"/>
      <c r="D151" s="16"/>
      <c r="E151" s="16"/>
      <c r="F151" s="20"/>
      <c r="G151" s="6"/>
      <c r="H151" s="16"/>
      <c r="J151" s="88"/>
      <c r="K151" s="66"/>
      <c r="L151" s="66"/>
      <c r="M151" s="66"/>
    </row>
    <row r="152" spans="1:13" ht="39.75" customHeight="1">
      <c r="A152" s="145" t="s">
        <v>122</v>
      </c>
      <c r="B152" s="145"/>
      <c r="C152" s="6"/>
      <c r="D152" s="16"/>
      <c r="E152" s="16"/>
      <c r="F152" s="20"/>
      <c r="G152" s="6"/>
      <c r="H152" s="16"/>
      <c r="J152" s="88"/>
      <c r="K152" s="66"/>
      <c r="L152" s="66"/>
      <c r="M152" s="66"/>
    </row>
    <row r="153" spans="1:13" ht="25.5" customHeight="1">
      <c r="A153" s="145" t="s">
        <v>123</v>
      </c>
      <c r="B153" s="145"/>
      <c r="C153" s="6"/>
      <c r="D153" s="16"/>
      <c r="E153" s="16"/>
      <c r="F153" s="20"/>
      <c r="G153" s="6"/>
      <c r="H153" s="16"/>
      <c r="J153" s="88"/>
      <c r="K153" s="66"/>
      <c r="L153" s="66"/>
      <c r="M153" s="66"/>
    </row>
    <row r="154" spans="1:13" ht="25.5">
      <c r="A154" s="11" t="s">
        <v>18</v>
      </c>
      <c r="B154" s="18" t="s">
        <v>124</v>
      </c>
      <c r="C154" s="5" t="s">
        <v>180</v>
      </c>
      <c r="D154" s="9">
        <v>54.4</v>
      </c>
      <c r="E154" s="9">
        <v>54.4</v>
      </c>
      <c r="F154" s="9">
        <f>E154/D154*100</f>
        <v>100</v>
      </c>
      <c r="G154" s="9">
        <v>0</v>
      </c>
      <c r="H154" s="9" t="s">
        <v>270</v>
      </c>
      <c r="J154" s="88">
        <v>46</v>
      </c>
      <c r="K154" s="66"/>
      <c r="L154" s="66"/>
      <c r="M154" s="66"/>
    </row>
    <row r="155" spans="1:13" ht="38.25">
      <c r="A155" s="11" t="s">
        <v>206</v>
      </c>
      <c r="B155" s="18" t="s">
        <v>126</v>
      </c>
      <c r="C155" s="6" t="s">
        <v>180</v>
      </c>
      <c r="D155" s="16">
        <v>48.3</v>
      </c>
      <c r="E155" s="16">
        <v>48.3</v>
      </c>
      <c r="F155" s="9">
        <f>E155/D155*100</f>
        <v>100</v>
      </c>
      <c r="G155" s="16">
        <v>0</v>
      </c>
      <c r="H155" s="16" t="s">
        <v>270</v>
      </c>
      <c r="J155" s="88">
        <v>47</v>
      </c>
      <c r="K155" s="66"/>
      <c r="L155" s="66"/>
      <c r="M155" s="66"/>
    </row>
    <row r="156" spans="1:13" ht="38.25">
      <c r="A156" s="145" t="s">
        <v>19</v>
      </c>
      <c r="B156" s="18" t="s">
        <v>127</v>
      </c>
      <c r="C156" s="6" t="s">
        <v>180</v>
      </c>
      <c r="D156" s="16">
        <v>73.5</v>
      </c>
      <c r="E156" s="16">
        <v>73.5</v>
      </c>
      <c r="F156" s="9">
        <f>E156/D156*100</f>
        <v>100</v>
      </c>
      <c r="G156" s="16">
        <v>0</v>
      </c>
      <c r="H156" s="16" t="s">
        <v>270</v>
      </c>
      <c r="J156" s="88">
        <v>48</v>
      </c>
      <c r="K156" s="66"/>
      <c r="L156" s="66"/>
      <c r="M156" s="66"/>
    </row>
    <row r="157" spans="1:13" ht="66.75" customHeight="1">
      <c r="A157" s="145"/>
      <c r="B157" s="18" t="s">
        <v>128</v>
      </c>
      <c r="C157" s="6" t="s">
        <v>185</v>
      </c>
      <c r="D157" s="9" t="s">
        <v>108</v>
      </c>
      <c r="E157" s="9" t="s">
        <v>108</v>
      </c>
      <c r="F157" s="30" t="s">
        <v>108</v>
      </c>
      <c r="G157" s="31" t="s">
        <v>108</v>
      </c>
      <c r="H157" s="9" t="s">
        <v>270</v>
      </c>
      <c r="J157" s="88"/>
      <c r="K157" s="66"/>
      <c r="L157" s="66"/>
      <c r="M157" s="66"/>
    </row>
    <row r="158" spans="1:13" ht="25.5">
      <c r="A158" s="145"/>
      <c r="B158" s="18" t="s">
        <v>66</v>
      </c>
      <c r="C158" s="6" t="s">
        <v>72</v>
      </c>
      <c r="D158" s="9" t="s">
        <v>108</v>
      </c>
      <c r="E158" s="9" t="s">
        <v>108</v>
      </c>
      <c r="F158" s="30" t="s">
        <v>108</v>
      </c>
      <c r="G158" s="31" t="s">
        <v>108</v>
      </c>
      <c r="H158" s="9" t="s">
        <v>270</v>
      </c>
      <c r="J158" s="88"/>
      <c r="K158" s="66"/>
      <c r="L158" s="66"/>
      <c r="M158" s="66"/>
    </row>
    <row r="159" spans="1:13" ht="15" customHeight="1">
      <c r="A159" s="145" t="s">
        <v>129</v>
      </c>
      <c r="B159" s="145"/>
      <c r="C159" s="6"/>
      <c r="D159" s="16"/>
      <c r="E159" s="16"/>
      <c r="F159" s="20"/>
      <c r="G159" s="6"/>
      <c r="H159" s="16"/>
      <c r="J159" s="88"/>
      <c r="K159" s="66"/>
      <c r="L159" s="66"/>
      <c r="M159" s="66"/>
    </row>
    <row r="160" spans="1:13" ht="51">
      <c r="A160" s="145" t="s">
        <v>20</v>
      </c>
      <c r="B160" s="18" t="s">
        <v>130</v>
      </c>
      <c r="C160" s="5" t="s">
        <v>131</v>
      </c>
      <c r="D160" s="29">
        <v>38.2</v>
      </c>
      <c r="E160" s="29">
        <v>38.2</v>
      </c>
      <c r="F160" s="29">
        <f>E160/D160*100</f>
        <v>100</v>
      </c>
      <c r="G160" s="29">
        <v>0</v>
      </c>
      <c r="H160" s="9" t="s">
        <v>270</v>
      </c>
      <c r="J160" s="88">
        <v>49</v>
      </c>
      <c r="K160" s="66"/>
      <c r="L160" s="66"/>
      <c r="M160" s="66"/>
    </row>
    <row r="161" spans="1:13" ht="51">
      <c r="A161" s="145"/>
      <c r="B161" s="18" t="s">
        <v>132</v>
      </c>
      <c r="C161" s="5" t="s">
        <v>131</v>
      </c>
      <c r="D161" s="29">
        <v>97</v>
      </c>
      <c r="E161" s="29">
        <v>97</v>
      </c>
      <c r="F161" s="29">
        <f>E161/D161*100</f>
        <v>100</v>
      </c>
      <c r="G161" s="29">
        <v>0</v>
      </c>
      <c r="H161" s="9" t="s">
        <v>270</v>
      </c>
      <c r="J161" s="88">
        <v>50</v>
      </c>
      <c r="K161" s="66"/>
      <c r="L161" s="66"/>
      <c r="M161" s="66"/>
    </row>
    <row r="162" spans="1:13" ht="15" customHeight="1">
      <c r="A162" s="145" t="s">
        <v>133</v>
      </c>
      <c r="B162" s="145"/>
      <c r="C162" s="6"/>
      <c r="D162" s="16"/>
      <c r="E162" s="16"/>
      <c r="F162" s="20"/>
      <c r="G162" s="6"/>
      <c r="H162" s="16"/>
      <c r="J162" s="88"/>
      <c r="K162" s="66"/>
      <c r="L162" s="66"/>
      <c r="M162" s="66"/>
    </row>
    <row r="163" spans="1:13" ht="25.5">
      <c r="A163" s="145" t="s">
        <v>259</v>
      </c>
      <c r="B163" s="42" t="s">
        <v>138</v>
      </c>
      <c r="C163" s="43" t="s">
        <v>137</v>
      </c>
      <c r="D163" s="44">
        <v>5.91</v>
      </c>
      <c r="E163" s="29">
        <v>6.1</v>
      </c>
      <c r="F163" s="29">
        <f>E163/D163*100</f>
        <v>103.21489001692046</v>
      </c>
      <c r="G163" s="29" t="s">
        <v>108</v>
      </c>
      <c r="H163" s="9" t="s">
        <v>270</v>
      </c>
      <c r="J163" s="88">
        <v>51</v>
      </c>
      <c r="K163" s="66"/>
      <c r="L163" s="66"/>
      <c r="M163" s="66"/>
    </row>
    <row r="164" spans="1:13" ht="38.25">
      <c r="A164" s="145"/>
      <c r="B164" s="42" t="s">
        <v>139</v>
      </c>
      <c r="C164" s="45" t="s">
        <v>134</v>
      </c>
      <c r="D164" s="44">
        <v>5.45</v>
      </c>
      <c r="E164" s="29" t="s">
        <v>108</v>
      </c>
      <c r="F164" s="29" t="s">
        <v>108</v>
      </c>
      <c r="G164" s="29" t="s">
        <v>108</v>
      </c>
      <c r="H164" s="9" t="s">
        <v>270</v>
      </c>
      <c r="J164" s="88">
        <v>52</v>
      </c>
      <c r="K164" s="66"/>
      <c r="L164" s="66"/>
      <c r="M164" s="66"/>
    </row>
    <row r="165" spans="1:13" ht="38.25">
      <c r="A165" s="145"/>
      <c r="B165" s="42" t="s">
        <v>140</v>
      </c>
      <c r="C165" s="45" t="s">
        <v>135</v>
      </c>
      <c r="D165" s="44">
        <v>1.8</v>
      </c>
      <c r="E165" s="29" t="s">
        <v>108</v>
      </c>
      <c r="F165" s="29" t="s">
        <v>108</v>
      </c>
      <c r="G165" s="29" t="s">
        <v>108</v>
      </c>
      <c r="H165" s="9" t="s">
        <v>270</v>
      </c>
      <c r="J165" s="88">
        <v>53</v>
      </c>
      <c r="K165" s="66"/>
      <c r="L165" s="66"/>
      <c r="M165" s="66"/>
    </row>
    <row r="166" spans="1:13" ht="38.25">
      <c r="A166" s="145"/>
      <c r="B166" s="42" t="s">
        <v>141</v>
      </c>
      <c r="C166" s="45" t="s">
        <v>134</v>
      </c>
      <c r="D166" s="44">
        <v>1</v>
      </c>
      <c r="E166" s="29" t="s">
        <v>108</v>
      </c>
      <c r="F166" s="29" t="s">
        <v>108</v>
      </c>
      <c r="G166" s="29" t="s">
        <v>108</v>
      </c>
      <c r="H166" s="9" t="s">
        <v>270</v>
      </c>
      <c r="J166" s="88">
        <v>54</v>
      </c>
      <c r="K166" s="66"/>
      <c r="L166" s="66"/>
      <c r="M166" s="66"/>
    </row>
    <row r="167" spans="1:13" ht="102">
      <c r="A167" s="145"/>
      <c r="B167" s="42" t="s">
        <v>142</v>
      </c>
      <c r="C167" s="45" t="s">
        <v>136</v>
      </c>
      <c r="D167" s="44">
        <v>4.5</v>
      </c>
      <c r="E167" s="29" t="s">
        <v>108</v>
      </c>
      <c r="F167" s="29" t="s">
        <v>108</v>
      </c>
      <c r="G167" s="29" t="s">
        <v>108</v>
      </c>
      <c r="H167" s="9" t="s">
        <v>270</v>
      </c>
      <c r="J167" s="88">
        <v>55</v>
      </c>
      <c r="K167" s="66"/>
      <c r="L167" s="66"/>
      <c r="M167" s="66"/>
    </row>
    <row r="168" spans="1:42" s="65" customFormat="1" ht="12.75">
      <c r="A168" s="157" t="s">
        <v>269</v>
      </c>
      <c r="B168" s="157"/>
      <c r="C168" s="157"/>
      <c r="D168" s="157"/>
      <c r="E168" s="157"/>
      <c r="F168" s="157"/>
      <c r="G168" s="157"/>
      <c r="H168" s="9" t="s">
        <v>270</v>
      </c>
      <c r="I168" s="69"/>
      <c r="J168" s="88"/>
      <c r="K168" s="66"/>
      <c r="L168" s="66"/>
      <c r="M168" s="66"/>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row>
    <row r="169" spans="1:13" ht="12.75">
      <c r="A169" s="112" t="s">
        <v>233</v>
      </c>
      <c r="B169" s="17"/>
      <c r="C169" s="6"/>
      <c r="D169" s="16"/>
      <c r="E169" s="16"/>
      <c r="F169" s="20"/>
      <c r="G169" s="6"/>
      <c r="H169" s="16"/>
      <c r="J169" s="88"/>
      <c r="K169" s="66"/>
      <c r="L169" s="66"/>
      <c r="M169" s="66"/>
    </row>
    <row r="170" spans="1:13" ht="25.5" customHeight="1">
      <c r="A170" s="161" t="s">
        <v>181</v>
      </c>
      <c r="B170" s="161"/>
      <c r="C170" s="52"/>
      <c r="D170" s="123"/>
      <c r="E170" s="123"/>
      <c r="F170" s="124"/>
      <c r="G170" s="52"/>
      <c r="H170" s="123"/>
      <c r="J170" s="88"/>
      <c r="K170" s="66"/>
      <c r="L170" s="66"/>
      <c r="M170" s="66"/>
    </row>
    <row r="171" spans="1:13" ht="38.25" customHeight="1">
      <c r="A171" s="161" t="s">
        <v>12</v>
      </c>
      <c r="B171" s="161"/>
      <c r="C171" s="52"/>
      <c r="D171" s="123"/>
      <c r="E171" s="123"/>
      <c r="F171" s="124"/>
      <c r="G171" s="52"/>
      <c r="H171" s="123"/>
      <c r="J171" s="88"/>
      <c r="K171" s="66"/>
      <c r="L171" s="66"/>
      <c r="M171" s="66"/>
    </row>
    <row r="172" spans="1:13" ht="89.25">
      <c r="A172" s="11" t="s">
        <v>21</v>
      </c>
      <c r="B172" s="18" t="s">
        <v>178</v>
      </c>
      <c r="C172" s="5" t="s">
        <v>185</v>
      </c>
      <c r="D172" s="119">
        <v>0</v>
      </c>
      <c r="E172" s="119">
        <v>0</v>
      </c>
      <c r="F172" s="29">
        <v>0</v>
      </c>
      <c r="G172" s="9">
        <v>0</v>
      </c>
      <c r="H172" s="16" t="s">
        <v>270</v>
      </c>
      <c r="J172" s="88"/>
      <c r="K172" s="66"/>
      <c r="L172" s="66"/>
      <c r="M172" s="66"/>
    </row>
    <row r="173" spans="1:13" ht="114.75">
      <c r="A173" s="11" t="s">
        <v>22</v>
      </c>
      <c r="B173" s="18" t="s">
        <v>260</v>
      </c>
      <c r="C173" s="5" t="s">
        <v>180</v>
      </c>
      <c r="D173" s="9">
        <v>3</v>
      </c>
      <c r="E173" s="9">
        <f>65/194*100</f>
        <v>33.50515463917525</v>
      </c>
      <c r="F173" s="9">
        <f>E173/D173*100</f>
        <v>1116.8384879725083</v>
      </c>
      <c r="G173" s="9">
        <v>359.4</v>
      </c>
      <c r="H173" s="16">
        <f>F173/G173*100</f>
        <v>310.7508313779934</v>
      </c>
      <c r="I173" s="69">
        <v>29</v>
      </c>
      <c r="J173" s="88">
        <v>56</v>
      </c>
      <c r="K173" s="66"/>
      <c r="L173" s="66"/>
      <c r="M173" s="66"/>
    </row>
    <row r="174" spans="1:13" ht="28.5" customHeight="1">
      <c r="A174" s="161" t="s">
        <v>13</v>
      </c>
      <c r="B174" s="161"/>
      <c r="C174" s="5"/>
      <c r="D174" s="9"/>
      <c r="E174" s="9"/>
      <c r="F174" s="30"/>
      <c r="G174" s="5"/>
      <c r="H174" s="9"/>
      <c r="J174" s="88"/>
      <c r="K174" s="66"/>
      <c r="L174" s="66"/>
      <c r="M174" s="66"/>
    </row>
    <row r="175" spans="1:13" ht="42" customHeight="1">
      <c r="A175" s="11" t="s">
        <v>23</v>
      </c>
      <c r="B175" s="2" t="s">
        <v>182</v>
      </c>
      <c r="C175" s="1" t="s">
        <v>185</v>
      </c>
      <c r="D175" s="55">
        <v>12100</v>
      </c>
      <c r="E175" s="55">
        <v>14259</v>
      </c>
      <c r="F175" s="9">
        <f>E175/D175*100</f>
        <v>117.84297520661158</v>
      </c>
      <c r="G175" s="16">
        <v>99</v>
      </c>
      <c r="H175" s="16">
        <f>F175/G175*100</f>
        <v>119.03330828950665</v>
      </c>
      <c r="I175" s="69">
        <v>30</v>
      </c>
      <c r="J175" s="88">
        <v>57</v>
      </c>
      <c r="K175" s="66"/>
      <c r="L175" s="66"/>
      <c r="M175" s="66"/>
    </row>
    <row r="176" spans="1:42" s="65" customFormat="1" ht="18.75" customHeight="1">
      <c r="A176" s="157" t="s">
        <v>271</v>
      </c>
      <c r="B176" s="157"/>
      <c r="C176" s="157"/>
      <c r="D176" s="157"/>
      <c r="E176" s="157"/>
      <c r="F176" s="157"/>
      <c r="G176" s="157"/>
      <c r="H176" s="16">
        <f>SUM(H173+H175)/2</f>
        <v>214.89206983375</v>
      </c>
      <c r="I176" s="69"/>
      <c r="J176" s="88"/>
      <c r="K176" s="66"/>
      <c r="L176" s="66"/>
      <c r="M176" s="66"/>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row>
    <row r="177" spans="1:13" ht="12.75">
      <c r="A177" s="125" t="s">
        <v>234</v>
      </c>
      <c r="B177" s="17"/>
      <c r="C177" s="6"/>
      <c r="D177" s="16"/>
      <c r="E177" s="16"/>
      <c r="F177" s="20"/>
      <c r="G177" s="6"/>
      <c r="H177" s="16"/>
      <c r="J177" s="88"/>
      <c r="K177" s="66"/>
      <c r="L177" s="66"/>
      <c r="M177" s="66"/>
    </row>
    <row r="178" spans="1:13" ht="27.75" customHeight="1">
      <c r="A178" s="153" t="s">
        <v>150</v>
      </c>
      <c r="B178" s="153"/>
      <c r="C178" s="46"/>
      <c r="D178" s="46"/>
      <c r="E178" s="46"/>
      <c r="F178" s="46"/>
      <c r="G178" s="46"/>
      <c r="H178" s="82"/>
      <c r="I178" s="74"/>
      <c r="J178" s="88"/>
      <c r="K178" s="66"/>
      <c r="L178" s="66"/>
      <c r="M178" s="66"/>
    </row>
    <row r="179" spans="1:13" ht="28.5" customHeight="1">
      <c r="A179" s="153" t="s">
        <v>151</v>
      </c>
      <c r="B179" s="153"/>
      <c r="C179" s="46"/>
      <c r="D179" s="46"/>
      <c r="E179" s="46"/>
      <c r="F179" s="46"/>
      <c r="G179" s="46"/>
      <c r="H179" s="82"/>
      <c r="I179" s="74"/>
      <c r="J179" s="88"/>
      <c r="K179" s="66"/>
      <c r="L179" s="66"/>
      <c r="M179" s="66"/>
    </row>
    <row r="180" spans="1:13" ht="38.25">
      <c r="A180" s="145" t="s">
        <v>235</v>
      </c>
      <c r="B180" s="47" t="s">
        <v>152</v>
      </c>
      <c r="C180" s="48" t="s">
        <v>108</v>
      </c>
      <c r="D180" s="48" t="s">
        <v>108</v>
      </c>
      <c r="E180" s="48" t="s">
        <v>108</v>
      </c>
      <c r="F180" s="48" t="s">
        <v>108</v>
      </c>
      <c r="G180" s="48" t="s">
        <v>108</v>
      </c>
      <c r="H180" s="82" t="s">
        <v>270</v>
      </c>
      <c r="J180" s="88"/>
      <c r="K180" s="66"/>
      <c r="L180" s="66"/>
      <c r="M180" s="66"/>
    </row>
    <row r="181" spans="1:13" ht="51">
      <c r="A181" s="145"/>
      <c r="B181" s="47" t="s">
        <v>153</v>
      </c>
      <c r="C181" s="48" t="s">
        <v>108</v>
      </c>
      <c r="D181" s="48" t="s">
        <v>108</v>
      </c>
      <c r="E181" s="48" t="s">
        <v>108</v>
      </c>
      <c r="F181" s="48" t="s">
        <v>108</v>
      </c>
      <c r="G181" s="48" t="s">
        <v>108</v>
      </c>
      <c r="H181" s="82" t="s">
        <v>270</v>
      </c>
      <c r="J181" s="88"/>
      <c r="K181" s="66"/>
      <c r="L181" s="66"/>
      <c r="M181" s="66"/>
    </row>
    <row r="182" spans="1:13" ht="15.75">
      <c r="A182" s="153" t="s">
        <v>154</v>
      </c>
      <c r="B182" s="153"/>
      <c r="C182" s="46"/>
      <c r="D182" s="46"/>
      <c r="E182" s="46"/>
      <c r="F182" s="46"/>
      <c r="G182" s="46"/>
      <c r="H182" s="82"/>
      <c r="I182" s="74"/>
      <c r="J182" s="88"/>
      <c r="K182" s="66"/>
      <c r="L182" s="66"/>
      <c r="M182" s="66"/>
    </row>
    <row r="183" spans="1:13" ht="27.75" customHeight="1">
      <c r="A183" s="153" t="s">
        <v>155</v>
      </c>
      <c r="B183" s="153"/>
      <c r="C183" s="46"/>
      <c r="D183" s="46"/>
      <c r="E183" s="46"/>
      <c r="F183" s="46"/>
      <c r="G183" s="46"/>
      <c r="H183" s="82"/>
      <c r="I183" s="74"/>
      <c r="J183" s="88"/>
      <c r="K183" s="66"/>
      <c r="L183" s="66"/>
      <c r="M183" s="66"/>
    </row>
    <row r="184" spans="1:13" ht="38.25" customHeight="1">
      <c r="A184" s="145" t="s">
        <v>24</v>
      </c>
      <c r="B184" s="47" t="s">
        <v>156</v>
      </c>
      <c r="C184" s="48" t="s">
        <v>157</v>
      </c>
      <c r="D184" s="49">
        <v>39</v>
      </c>
      <c r="E184" s="49">
        <v>46</v>
      </c>
      <c r="F184" s="50">
        <f>E184/D184*100</f>
        <v>117.94871794871796</v>
      </c>
      <c r="G184" s="163">
        <v>69</v>
      </c>
      <c r="H184" s="164">
        <f>((F184/G184*100)+(F186/G184*100))/2</f>
        <v>146.23734889719546</v>
      </c>
      <c r="J184" s="88">
        <v>58</v>
      </c>
      <c r="K184" s="66"/>
      <c r="L184" s="66"/>
      <c r="M184" s="66"/>
    </row>
    <row r="185" spans="1:13" ht="51">
      <c r="A185" s="145"/>
      <c r="B185" s="47" t="s">
        <v>158</v>
      </c>
      <c r="C185" s="48" t="s">
        <v>157</v>
      </c>
      <c r="D185" s="49" t="s">
        <v>108</v>
      </c>
      <c r="E185" s="49" t="s">
        <v>108</v>
      </c>
      <c r="F185" s="50" t="s">
        <v>108</v>
      </c>
      <c r="G185" s="163"/>
      <c r="H185" s="164"/>
      <c r="I185" s="69">
        <v>31</v>
      </c>
      <c r="J185" s="88"/>
      <c r="K185" s="66"/>
      <c r="L185" s="66"/>
      <c r="M185" s="66"/>
    </row>
    <row r="186" spans="1:13" ht="63.75">
      <c r="A186" s="145"/>
      <c r="B186" s="47" t="s">
        <v>159</v>
      </c>
      <c r="C186" s="48" t="s">
        <v>157</v>
      </c>
      <c r="D186" s="49">
        <v>8500</v>
      </c>
      <c r="E186" s="49">
        <v>7128</v>
      </c>
      <c r="F186" s="50">
        <f>E186/D186*100</f>
        <v>83.85882352941177</v>
      </c>
      <c r="G186" s="163"/>
      <c r="H186" s="164"/>
      <c r="J186" s="88"/>
      <c r="K186" s="66"/>
      <c r="L186" s="66"/>
      <c r="M186" s="66"/>
    </row>
    <row r="187" spans="1:13" ht="15" customHeight="1">
      <c r="A187" s="153" t="s">
        <v>330</v>
      </c>
      <c r="B187" s="153"/>
      <c r="C187" s="46"/>
      <c r="D187" s="46"/>
      <c r="E187" s="46"/>
      <c r="F187" s="46"/>
      <c r="G187" s="46"/>
      <c r="H187" s="82"/>
      <c r="I187" s="74"/>
      <c r="J187" s="88"/>
      <c r="K187" s="66"/>
      <c r="L187" s="66"/>
      <c r="M187" s="66"/>
    </row>
    <row r="188" spans="1:13" ht="27.75" customHeight="1">
      <c r="A188" s="153" t="s">
        <v>331</v>
      </c>
      <c r="B188" s="153"/>
      <c r="C188" s="46"/>
      <c r="D188" s="46"/>
      <c r="E188" s="46"/>
      <c r="F188" s="46"/>
      <c r="G188" s="46"/>
      <c r="H188" s="82"/>
      <c r="I188" s="74"/>
      <c r="J188" s="88"/>
      <c r="K188" s="66"/>
      <c r="L188" s="66"/>
      <c r="M188" s="66"/>
    </row>
    <row r="189" spans="1:13" ht="38.25">
      <c r="A189" s="145" t="s">
        <v>236</v>
      </c>
      <c r="B189" s="47" t="s">
        <v>332</v>
      </c>
      <c r="C189" s="48" t="s">
        <v>185</v>
      </c>
      <c r="D189" s="48" t="s">
        <v>108</v>
      </c>
      <c r="E189" s="48" t="s">
        <v>108</v>
      </c>
      <c r="F189" s="48" t="s">
        <v>108</v>
      </c>
      <c r="G189" s="48" t="s">
        <v>108</v>
      </c>
      <c r="H189" s="82" t="s">
        <v>270</v>
      </c>
      <c r="J189" s="88"/>
      <c r="K189" s="66"/>
      <c r="L189" s="66"/>
      <c r="M189" s="66"/>
    </row>
    <row r="190" spans="1:13" ht="51">
      <c r="A190" s="145"/>
      <c r="B190" s="47" t="s">
        <v>333</v>
      </c>
      <c r="C190" s="48" t="s">
        <v>157</v>
      </c>
      <c r="D190" s="48" t="s">
        <v>108</v>
      </c>
      <c r="E190" s="48" t="s">
        <v>108</v>
      </c>
      <c r="F190" s="48" t="s">
        <v>108</v>
      </c>
      <c r="G190" s="48" t="s">
        <v>108</v>
      </c>
      <c r="H190" s="82" t="s">
        <v>270</v>
      </c>
      <c r="J190" s="88"/>
      <c r="K190" s="66"/>
      <c r="L190" s="66"/>
      <c r="M190" s="66"/>
    </row>
    <row r="191" spans="1:13" ht="25.5">
      <c r="A191" s="145"/>
      <c r="B191" s="47" t="s">
        <v>334</v>
      </c>
      <c r="C191" s="48" t="s">
        <v>185</v>
      </c>
      <c r="D191" s="48" t="s">
        <v>108</v>
      </c>
      <c r="E191" s="48" t="s">
        <v>108</v>
      </c>
      <c r="F191" s="48" t="s">
        <v>108</v>
      </c>
      <c r="G191" s="48" t="s">
        <v>108</v>
      </c>
      <c r="H191" s="82" t="s">
        <v>270</v>
      </c>
      <c r="J191" s="88"/>
      <c r="K191" s="66"/>
      <c r="L191" s="66"/>
      <c r="M191" s="66"/>
    </row>
    <row r="192" spans="1:42" s="65" customFormat="1" ht="12.75">
      <c r="A192" s="157" t="s">
        <v>272</v>
      </c>
      <c r="B192" s="157"/>
      <c r="C192" s="157"/>
      <c r="D192" s="157"/>
      <c r="E192" s="157"/>
      <c r="F192" s="157"/>
      <c r="G192" s="157"/>
      <c r="H192" s="82">
        <f>SUM(H184/1)</f>
        <v>146.23734889719546</v>
      </c>
      <c r="I192" s="69"/>
      <c r="J192" s="88"/>
      <c r="K192" s="66"/>
      <c r="L192" s="66"/>
      <c r="M192" s="66"/>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row>
    <row r="193" spans="1:13" ht="12.75">
      <c r="A193" s="112" t="s">
        <v>237</v>
      </c>
      <c r="B193" s="17"/>
      <c r="C193" s="6"/>
      <c r="D193" s="16"/>
      <c r="E193" s="16"/>
      <c r="F193" s="20"/>
      <c r="G193" s="6"/>
      <c r="H193" s="16"/>
      <c r="J193" s="88"/>
      <c r="K193" s="66"/>
      <c r="L193" s="66"/>
      <c r="M193" s="66"/>
    </row>
    <row r="194" spans="1:13" ht="27.75" customHeight="1">
      <c r="A194" s="161" t="s">
        <v>378</v>
      </c>
      <c r="B194" s="161"/>
      <c r="C194" s="51"/>
      <c r="D194" s="51"/>
      <c r="E194" s="51"/>
      <c r="F194" s="51"/>
      <c r="G194" s="51"/>
      <c r="H194" s="85"/>
      <c r="I194" s="75"/>
      <c r="J194" s="88"/>
      <c r="K194" s="66"/>
      <c r="L194" s="66"/>
      <c r="M194" s="66"/>
    </row>
    <row r="195" spans="1:13" ht="26.25" customHeight="1">
      <c r="A195" s="161" t="s">
        <v>340</v>
      </c>
      <c r="B195" s="161"/>
      <c r="C195" s="51"/>
      <c r="D195" s="51"/>
      <c r="E195" s="51"/>
      <c r="F195" s="51"/>
      <c r="G195" s="51"/>
      <c r="H195" s="85"/>
      <c r="I195" s="75"/>
      <c r="J195" s="88"/>
      <c r="K195" s="66"/>
      <c r="L195" s="66"/>
      <c r="M195" s="66"/>
    </row>
    <row r="196" spans="1:13" ht="89.25">
      <c r="A196" s="145" t="s">
        <v>25</v>
      </c>
      <c r="B196" s="18" t="s">
        <v>210</v>
      </c>
      <c r="C196" s="52" t="s">
        <v>180</v>
      </c>
      <c r="D196" s="29">
        <v>120</v>
      </c>
      <c r="E196" s="29">
        <v>107</v>
      </c>
      <c r="F196" s="29">
        <f aca="true" t="shared" si="0" ref="F196:F204">E196/D196*100</f>
        <v>89.16666666666667</v>
      </c>
      <c r="G196" s="29">
        <v>109</v>
      </c>
      <c r="H196" s="16">
        <f aca="true" t="shared" si="1" ref="H196:H201">F196/G196*100</f>
        <v>81.80428134556576</v>
      </c>
      <c r="I196" s="72"/>
      <c r="J196" s="88"/>
      <c r="K196" s="66"/>
      <c r="L196" s="66"/>
      <c r="M196" s="66"/>
    </row>
    <row r="197" spans="1:13" ht="25.5">
      <c r="A197" s="145"/>
      <c r="B197" s="18" t="s">
        <v>211</v>
      </c>
      <c r="C197" s="5" t="s">
        <v>212</v>
      </c>
      <c r="D197" s="5">
        <v>40</v>
      </c>
      <c r="E197" s="5">
        <v>46</v>
      </c>
      <c r="F197" s="29">
        <f t="shared" si="0"/>
        <v>114.99999999999999</v>
      </c>
      <c r="G197" s="29">
        <v>109</v>
      </c>
      <c r="H197" s="16">
        <f t="shared" si="1"/>
        <v>105.50458715596329</v>
      </c>
      <c r="J197" s="88"/>
      <c r="K197" s="66"/>
      <c r="L197" s="66"/>
      <c r="M197" s="66"/>
    </row>
    <row r="198" spans="1:13" ht="25.5">
      <c r="A198" s="145"/>
      <c r="B198" s="18" t="s">
        <v>213</v>
      </c>
      <c r="C198" s="5" t="s">
        <v>214</v>
      </c>
      <c r="D198" s="5">
        <v>750</v>
      </c>
      <c r="E198" s="5">
        <v>960</v>
      </c>
      <c r="F198" s="29">
        <f t="shared" si="0"/>
        <v>128</v>
      </c>
      <c r="G198" s="29">
        <v>109</v>
      </c>
      <c r="H198" s="16">
        <f t="shared" si="1"/>
        <v>117.43119266055047</v>
      </c>
      <c r="J198" s="88"/>
      <c r="K198" s="66"/>
      <c r="L198" s="66"/>
      <c r="M198" s="66"/>
    </row>
    <row r="199" spans="1:13" ht="51">
      <c r="A199" s="145"/>
      <c r="B199" s="18" t="s">
        <v>215</v>
      </c>
      <c r="C199" s="5" t="s">
        <v>212</v>
      </c>
      <c r="D199" s="5">
        <v>33</v>
      </c>
      <c r="E199" s="5">
        <v>37</v>
      </c>
      <c r="F199" s="29">
        <f t="shared" si="0"/>
        <v>112.12121212121211</v>
      </c>
      <c r="G199" s="29">
        <v>109</v>
      </c>
      <c r="H199" s="16">
        <f t="shared" si="1"/>
        <v>102.86349735891018</v>
      </c>
      <c r="J199" s="88"/>
      <c r="K199" s="66"/>
      <c r="L199" s="66"/>
      <c r="M199" s="66"/>
    </row>
    <row r="200" spans="1:13" ht="51">
      <c r="A200" s="145"/>
      <c r="B200" s="18" t="s">
        <v>216</v>
      </c>
      <c r="C200" s="5" t="s">
        <v>214</v>
      </c>
      <c r="D200" s="5">
        <v>550</v>
      </c>
      <c r="E200" s="5">
        <v>737</v>
      </c>
      <c r="F200" s="29">
        <f t="shared" si="0"/>
        <v>134</v>
      </c>
      <c r="G200" s="29">
        <v>109</v>
      </c>
      <c r="H200" s="16">
        <f t="shared" si="1"/>
        <v>122.93577981651376</v>
      </c>
      <c r="J200" s="88"/>
      <c r="K200" s="66"/>
      <c r="L200" s="66"/>
      <c r="M200" s="66"/>
    </row>
    <row r="201" spans="1:13" ht="38.25">
      <c r="A201" s="145"/>
      <c r="B201" s="18" t="s">
        <v>217</v>
      </c>
      <c r="C201" s="5" t="s">
        <v>214</v>
      </c>
      <c r="D201" s="13">
        <v>14000</v>
      </c>
      <c r="E201" s="13">
        <v>49577</v>
      </c>
      <c r="F201" s="29">
        <f t="shared" si="0"/>
        <v>354.12142857142857</v>
      </c>
      <c r="G201" s="29">
        <v>109</v>
      </c>
      <c r="H201" s="16">
        <f t="shared" si="1"/>
        <v>324.88204456094365</v>
      </c>
      <c r="J201" s="88"/>
      <c r="K201" s="66"/>
      <c r="L201" s="66"/>
      <c r="M201" s="66"/>
    </row>
    <row r="202" spans="1:13" ht="12.75">
      <c r="A202" s="11"/>
      <c r="B202" s="18"/>
      <c r="C202" s="5"/>
      <c r="D202" s="13"/>
      <c r="E202" s="13"/>
      <c r="F202" s="29"/>
      <c r="G202" s="29"/>
      <c r="H202" s="16">
        <f>(H196+H197+H198+H199+H200+H201)/6</f>
        <v>142.57023048307454</v>
      </c>
      <c r="I202" s="69">
        <v>32</v>
      </c>
      <c r="J202" s="88">
        <v>59</v>
      </c>
      <c r="K202" s="66"/>
      <c r="L202" s="66"/>
      <c r="M202" s="66"/>
    </row>
    <row r="203" spans="1:13" ht="25.5">
      <c r="A203" s="11" t="s">
        <v>241</v>
      </c>
      <c r="B203" s="18" t="s">
        <v>219</v>
      </c>
      <c r="C203" s="5" t="s">
        <v>214</v>
      </c>
      <c r="D203" s="13">
        <v>200000</v>
      </c>
      <c r="E203" s="13">
        <v>197000</v>
      </c>
      <c r="F203" s="29">
        <f t="shared" si="0"/>
        <v>98.5</v>
      </c>
      <c r="G203" s="29" t="s">
        <v>108</v>
      </c>
      <c r="H203" s="86" t="s">
        <v>270</v>
      </c>
      <c r="J203" s="88"/>
      <c r="K203" s="66"/>
      <c r="L203" s="66"/>
      <c r="M203" s="66"/>
    </row>
    <row r="204" spans="1:13" ht="89.25">
      <c r="A204" s="11" t="s">
        <v>240</v>
      </c>
      <c r="B204" s="18" t="s">
        <v>220</v>
      </c>
      <c r="C204" s="5" t="s">
        <v>221</v>
      </c>
      <c r="D204" s="13">
        <v>2650</v>
      </c>
      <c r="E204" s="13">
        <v>2632</v>
      </c>
      <c r="F204" s="29">
        <f t="shared" si="0"/>
        <v>99.32075471698113</v>
      </c>
      <c r="G204" s="29" t="s">
        <v>108</v>
      </c>
      <c r="H204" s="86" t="s">
        <v>270</v>
      </c>
      <c r="J204" s="88">
        <v>60</v>
      </c>
      <c r="K204" s="66"/>
      <c r="L204" s="66"/>
      <c r="M204" s="66"/>
    </row>
    <row r="205" spans="1:13" ht="28.5" customHeight="1">
      <c r="A205" s="161" t="s">
        <v>379</v>
      </c>
      <c r="B205" s="161"/>
      <c r="C205" s="54"/>
      <c r="D205" s="54"/>
      <c r="E205" s="54"/>
      <c r="F205" s="54"/>
      <c r="G205" s="54"/>
      <c r="H205" s="87"/>
      <c r="I205" s="76"/>
      <c r="J205" s="88"/>
      <c r="K205" s="66"/>
      <c r="L205" s="66"/>
      <c r="M205" s="66"/>
    </row>
    <row r="206" spans="1:13" ht="53.25" customHeight="1">
      <c r="A206" s="11" t="s">
        <v>239</v>
      </c>
      <c r="B206" s="18" t="s">
        <v>358</v>
      </c>
      <c r="C206" s="5" t="s">
        <v>222</v>
      </c>
      <c r="D206" s="55">
        <v>220000</v>
      </c>
      <c r="E206" s="55">
        <v>220000</v>
      </c>
      <c r="F206" s="27">
        <f>E206/D206*100</f>
        <v>100</v>
      </c>
      <c r="G206" s="29" t="s">
        <v>108</v>
      </c>
      <c r="H206" s="86" t="s">
        <v>270</v>
      </c>
      <c r="J206" s="88">
        <v>61</v>
      </c>
      <c r="K206" s="66"/>
      <c r="L206" s="66"/>
      <c r="M206" s="66"/>
    </row>
    <row r="207" spans="1:13" ht="76.5" customHeight="1">
      <c r="A207" s="145" t="s">
        <v>26</v>
      </c>
      <c r="B207" s="18" t="s">
        <v>223</v>
      </c>
      <c r="C207" s="5" t="s">
        <v>224</v>
      </c>
      <c r="D207" s="55">
        <v>970</v>
      </c>
      <c r="E207" s="55">
        <v>980</v>
      </c>
      <c r="F207" s="27">
        <f>E207/D207*100</f>
        <v>101.03092783505154</v>
      </c>
      <c r="G207" s="29">
        <v>69.8</v>
      </c>
      <c r="H207" s="16">
        <f>F207/G207*100</f>
        <v>144.7434496204177</v>
      </c>
      <c r="I207" s="69">
        <v>33</v>
      </c>
      <c r="J207" s="88">
        <v>62</v>
      </c>
      <c r="K207" s="66"/>
      <c r="L207" s="66"/>
      <c r="M207" s="66"/>
    </row>
    <row r="208" spans="1:13" ht="12.75">
      <c r="A208" s="145"/>
      <c r="B208" s="18" t="s">
        <v>225</v>
      </c>
      <c r="C208" s="5" t="s">
        <v>221</v>
      </c>
      <c r="D208" s="55">
        <v>83372</v>
      </c>
      <c r="E208" s="55">
        <v>84202</v>
      </c>
      <c r="F208" s="16">
        <f>E208/D208*100</f>
        <v>100.99553807033537</v>
      </c>
      <c r="G208" s="16">
        <v>69.8</v>
      </c>
      <c r="H208" s="16">
        <f>F208/G208*100</f>
        <v>144.69274795176986</v>
      </c>
      <c r="J208" s="88"/>
      <c r="K208" s="66"/>
      <c r="L208" s="66"/>
      <c r="M208" s="66"/>
    </row>
    <row r="209" spans="1:13" ht="12.75">
      <c r="A209" s="7"/>
      <c r="B209" s="18"/>
      <c r="C209" s="5"/>
      <c r="D209" s="55"/>
      <c r="E209" s="55"/>
      <c r="F209" s="16"/>
      <c r="G209" s="16"/>
      <c r="H209" s="16">
        <f>(H207+H208)/2</f>
        <v>144.71809878609378</v>
      </c>
      <c r="J209" s="88"/>
      <c r="K209" s="66"/>
      <c r="L209" s="66"/>
      <c r="M209" s="66"/>
    </row>
    <row r="210" spans="1:13" ht="39.75" customHeight="1">
      <c r="A210" s="161" t="s">
        <v>16</v>
      </c>
      <c r="B210" s="161"/>
      <c r="C210" s="51"/>
      <c r="D210" s="51"/>
      <c r="E210" s="51"/>
      <c r="F210" s="51"/>
      <c r="G210" s="51"/>
      <c r="H210" s="85"/>
      <c r="I210" s="77"/>
      <c r="J210" s="88"/>
      <c r="K210" s="66"/>
      <c r="L210" s="66"/>
      <c r="M210" s="66"/>
    </row>
    <row r="211" spans="1:13" ht="38.25">
      <c r="A211" s="145" t="s">
        <v>27</v>
      </c>
      <c r="B211" s="18" t="s">
        <v>226</v>
      </c>
      <c r="C211" s="5" t="s">
        <v>227</v>
      </c>
      <c r="D211" s="5" t="s">
        <v>108</v>
      </c>
      <c r="E211" s="5" t="s">
        <v>108</v>
      </c>
      <c r="F211" s="5" t="s">
        <v>108</v>
      </c>
      <c r="G211" s="16" t="s">
        <v>108</v>
      </c>
      <c r="H211" s="86" t="s">
        <v>270</v>
      </c>
      <c r="J211" s="88"/>
      <c r="K211" s="66"/>
      <c r="L211" s="66"/>
      <c r="M211" s="66"/>
    </row>
    <row r="212" spans="1:13" ht="67.5" customHeight="1">
      <c r="A212" s="145"/>
      <c r="B212" s="18" t="s">
        <v>228</v>
      </c>
      <c r="C212" s="5" t="s">
        <v>180</v>
      </c>
      <c r="D212" s="5" t="s">
        <v>108</v>
      </c>
      <c r="E212" s="5" t="s">
        <v>108</v>
      </c>
      <c r="F212" s="5" t="s">
        <v>108</v>
      </c>
      <c r="G212" s="16" t="s">
        <v>108</v>
      </c>
      <c r="H212" s="86" t="s">
        <v>270</v>
      </c>
      <c r="J212" s="88"/>
      <c r="K212" s="66"/>
      <c r="L212" s="66"/>
      <c r="M212" s="66"/>
    </row>
    <row r="213" spans="1:13" ht="80.25" customHeight="1">
      <c r="A213" s="11" t="s">
        <v>238</v>
      </c>
      <c r="B213" s="18" t="s">
        <v>229</v>
      </c>
      <c r="C213" s="53"/>
      <c r="D213" s="53" t="s">
        <v>218</v>
      </c>
      <c r="E213" s="53" t="s">
        <v>218</v>
      </c>
      <c r="F213" s="53" t="s">
        <v>218</v>
      </c>
      <c r="G213" s="53" t="s">
        <v>108</v>
      </c>
      <c r="H213" s="86" t="s">
        <v>270</v>
      </c>
      <c r="J213" s="88"/>
      <c r="K213" s="66"/>
      <c r="L213" s="66"/>
      <c r="M213" s="66"/>
    </row>
    <row r="214" spans="1:13" ht="39" customHeight="1">
      <c r="A214" s="161" t="s">
        <v>230</v>
      </c>
      <c r="B214" s="161"/>
      <c r="C214" s="54"/>
      <c r="D214" s="54"/>
      <c r="E214" s="54"/>
      <c r="F214" s="54"/>
      <c r="G214" s="54" t="s">
        <v>278</v>
      </c>
      <c r="H214" s="87"/>
      <c r="I214" s="76"/>
      <c r="J214" s="88"/>
      <c r="K214" s="66"/>
      <c r="L214" s="66"/>
      <c r="M214" s="66"/>
    </row>
    <row r="215" spans="1:13" ht="76.5">
      <c r="A215" s="22" t="s">
        <v>380</v>
      </c>
      <c r="B215" s="18" t="s">
        <v>231</v>
      </c>
      <c r="C215" s="5" t="s">
        <v>212</v>
      </c>
      <c r="D215" s="62">
        <v>1</v>
      </c>
      <c r="E215" s="53" t="s">
        <v>108</v>
      </c>
      <c r="F215" s="53" t="s">
        <v>108</v>
      </c>
      <c r="G215" s="53" t="s">
        <v>108</v>
      </c>
      <c r="H215" s="86" t="s">
        <v>270</v>
      </c>
      <c r="J215" s="88">
        <v>63</v>
      </c>
      <c r="K215" s="66"/>
      <c r="L215" s="66"/>
      <c r="M215" s="66"/>
    </row>
    <row r="216" spans="1:13" ht="25.5">
      <c r="A216" s="11" t="s">
        <v>28</v>
      </c>
      <c r="B216" s="18" t="s">
        <v>232</v>
      </c>
      <c r="C216" s="5" t="s">
        <v>212</v>
      </c>
      <c r="D216" s="53" t="s">
        <v>218</v>
      </c>
      <c r="E216" s="53" t="s">
        <v>218</v>
      </c>
      <c r="F216" s="53" t="s">
        <v>218</v>
      </c>
      <c r="G216" s="53" t="s">
        <v>108</v>
      </c>
      <c r="H216" s="86" t="s">
        <v>270</v>
      </c>
      <c r="J216" s="88"/>
      <c r="K216" s="66"/>
      <c r="L216" s="66"/>
      <c r="M216" s="66"/>
    </row>
    <row r="217" spans="1:42" s="65" customFormat="1" ht="12.75">
      <c r="A217" s="157" t="s">
        <v>273</v>
      </c>
      <c r="B217" s="157"/>
      <c r="C217" s="157"/>
      <c r="D217" s="157"/>
      <c r="E217" s="157"/>
      <c r="F217" s="157"/>
      <c r="G217" s="157"/>
      <c r="H217" s="28">
        <f>SUM(H209+H202)/2</f>
        <v>143.64416463458417</v>
      </c>
      <c r="I217" s="69"/>
      <c r="J217" s="88"/>
      <c r="K217" s="66"/>
      <c r="L217" s="66"/>
      <c r="M217" s="66"/>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row>
    <row r="218" spans="1:13" ht="12.75">
      <c r="A218" s="11" t="s">
        <v>29</v>
      </c>
      <c r="B218" s="17"/>
      <c r="C218" s="6"/>
      <c r="D218" s="16"/>
      <c r="E218" s="16"/>
      <c r="F218" s="20"/>
      <c r="G218" s="6"/>
      <c r="H218" s="16"/>
      <c r="J218" s="88"/>
      <c r="K218" s="66"/>
      <c r="L218" s="66"/>
      <c r="M218" s="66"/>
    </row>
    <row r="219" spans="1:13" ht="24.75" customHeight="1">
      <c r="A219" s="161" t="s">
        <v>381</v>
      </c>
      <c r="B219" s="161"/>
      <c r="C219" s="5"/>
      <c r="D219" s="5"/>
      <c r="E219" s="5"/>
      <c r="F219" s="5"/>
      <c r="G219" s="5"/>
      <c r="H219" s="9"/>
      <c r="I219" s="72"/>
      <c r="J219" s="88"/>
      <c r="K219" s="66"/>
      <c r="L219" s="66"/>
      <c r="M219" s="66"/>
    </row>
    <row r="220" spans="1:13" ht="26.25" customHeight="1">
      <c r="A220" s="161" t="s">
        <v>144</v>
      </c>
      <c r="B220" s="161"/>
      <c r="C220" s="5"/>
      <c r="D220" s="5"/>
      <c r="E220" s="5"/>
      <c r="F220" s="5"/>
      <c r="G220" s="5"/>
      <c r="H220" s="9"/>
      <c r="I220" s="72"/>
      <c r="J220" s="88"/>
      <c r="K220" s="66"/>
      <c r="L220" s="66"/>
      <c r="M220" s="66"/>
    </row>
    <row r="221" spans="1:13" ht="63" customHeight="1">
      <c r="A221" s="11" t="s">
        <v>30</v>
      </c>
      <c r="B221" s="18" t="s">
        <v>145</v>
      </c>
      <c r="C221" s="6" t="s">
        <v>185</v>
      </c>
      <c r="D221" s="16" t="s">
        <v>108</v>
      </c>
      <c r="E221" s="16" t="s">
        <v>108</v>
      </c>
      <c r="F221" s="20" t="s">
        <v>108</v>
      </c>
      <c r="G221" s="6" t="s">
        <v>108</v>
      </c>
      <c r="H221" s="16" t="s">
        <v>270</v>
      </c>
      <c r="J221" s="88"/>
      <c r="K221" s="66"/>
      <c r="L221" s="66"/>
      <c r="M221" s="66"/>
    </row>
    <row r="222" spans="1:13" ht="66.75" customHeight="1">
      <c r="A222" s="11" t="s">
        <v>31</v>
      </c>
      <c r="B222" s="18" t="s">
        <v>145</v>
      </c>
      <c r="C222" s="6" t="s">
        <v>185</v>
      </c>
      <c r="D222" s="16" t="s">
        <v>108</v>
      </c>
      <c r="E222" s="16" t="s">
        <v>108</v>
      </c>
      <c r="F222" s="20" t="s">
        <v>108</v>
      </c>
      <c r="G222" s="6" t="s">
        <v>108</v>
      </c>
      <c r="H222" s="16" t="s">
        <v>270</v>
      </c>
      <c r="J222" s="88"/>
      <c r="K222" s="66"/>
      <c r="L222" s="66"/>
      <c r="M222" s="66"/>
    </row>
    <row r="223" spans="1:13" ht="66" customHeight="1">
      <c r="A223" s="145" t="s">
        <v>261</v>
      </c>
      <c r="B223" s="18" t="s">
        <v>145</v>
      </c>
      <c r="C223" s="6" t="s">
        <v>185</v>
      </c>
      <c r="D223" s="16" t="s">
        <v>108</v>
      </c>
      <c r="E223" s="16" t="s">
        <v>108</v>
      </c>
      <c r="F223" s="16" t="s">
        <v>108</v>
      </c>
      <c r="G223" s="16">
        <v>24.8</v>
      </c>
      <c r="H223" s="16" t="s">
        <v>270</v>
      </c>
      <c r="J223" s="88"/>
      <c r="K223" s="66"/>
      <c r="L223" s="66"/>
      <c r="M223" s="66"/>
    </row>
    <row r="224" spans="1:13" ht="76.5">
      <c r="A224" s="145"/>
      <c r="B224" s="18" t="s">
        <v>146</v>
      </c>
      <c r="C224" s="6" t="s">
        <v>185</v>
      </c>
      <c r="D224" s="16" t="s">
        <v>108</v>
      </c>
      <c r="E224" s="16" t="s">
        <v>108</v>
      </c>
      <c r="F224" s="16" t="s">
        <v>108</v>
      </c>
      <c r="G224" s="16">
        <v>24.8</v>
      </c>
      <c r="H224" s="16" t="s">
        <v>270</v>
      </c>
      <c r="J224" s="88"/>
      <c r="K224" s="66"/>
      <c r="L224" s="66"/>
      <c r="M224" s="66"/>
    </row>
    <row r="225" spans="1:13" ht="25.5">
      <c r="A225" s="145"/>
      <c r="B225" s="18" t="s">
        <v>66</v>
      </c>
      <c r="C225" s="6" t="s">
        <v>72</v>
      </c>
      <c r="D225" s="16" t="s">
        <v>108</v>
      </c>
      <c r="E225" s="16" t="s">
        <v>108</v>
      </c>
      <c r="F225" s="16" t="s">
        <v>108</v>
      </c>
      <c r="G225" s="16">
        <v>24.8</v>
      </c>
      <c r="H225" s="16" t="s">
        <v>270</v>
      </c>
      <c r="J225" s="88"/>
      <c r="K225" s="66"/>
      <c r="L225" s="66"/>
      <c r="M225" s="66"/>
    </row>
    <row r="226" spans="1:13" ht="12.75">
      <c r="A226" s="11"/>
      <c r="B226" s="18"/>
      <c r="C226" s="6"/>
      <c r="D226" s="56"/>
      <c r="E226" s="56"/>
      <c r="F226" s="16"/>
      <c r="G226" s="16"/>
      <c r="H226" s="16" t="s">
        <v>270</v>
      </c>
      <c r="J226" s="88">
        <v>64</v>
      </c>
      <c r="K226" s="66"/>
      <c r="L226" s="66"/>
      <c r="M226" s="66"/>
    </row>
    <row r="227" spans="1:13" ht="76.5">
      <c r="A227" s="11" t="s">
        <v>32</v>
      </c>
      <c r="B227" s="18" t="s">
        <v>145</v>
      </c>
      <c r="C227" s="6" t="s">
        <v>185</v>
      </c>
      <c r="D227" s="16" t="s">
        <v>108</v>
      </c>
      <c r="E227" s="16" t="s">
        <v>108</v>
      </c>
      <c r="F227" s="20" t="s">
        <v>108</v>
      </c>
      <c r="G227" s="6" t="s">
        <v>108</v>
      </c>
      <c r="H227" s="16" t="s">
        <v>270</v>
      </c>
      <c r="J227" s="88"/>
      <c r="K227" s="66"/>
      <c r="L227" s="66"/>
      <c r="M227" s="66"/>
    </row>
    <row r="228" spans="1:13" ht="66.75" customHeight="1">
      <c r="A228" s="145" t="s">
        <v>33</v>
      </c>
      <c r="B228" s="18" t="s">
        <v>145</v>
      </c>
      <c r="C228" s="6" t="s">
        <v>185</v>
      </c>
      <c r="D228" s="16" t="s">
        <v>108</v>
      </c>
      <c r="E228" s="16" t="s">
        <v>108</v>
      </c>
      <c r="F228" s="20" t="s">
        <v>108</v>
      </c>
      <c r="G228" s="6" t="s">
        <v>108</v>
      </c>
      <c r="H228" s="16" t="s">
        <v>270</v>
      </c>
      <c r="J228" s="88"/>
      <c r="K228" s="66"/>
      <c r="L228" s="66"/>
      <c r="M228" s="66"/>
    </row>
    <row r="229" spans="1:13" ht="68.25" customHeight="1">
      <c r="A229" s="145"/>
      <c r="B229" s="18" t="s">
        <v>146</v>
      </c>
      <c r="C229" s="6" t="s">
        <v>185</v>
      </c>
      <c r="D229" s="16" t="s">
        <v>108</v>
      </c>
      <c r="E229" s="16" t="s">
        <v>108</v>
      </c>
      <c r="F229" s="20" t="s">
        <v>108</v>
      </c>
      <c r="G229" s="6" t="s">
        <v>108</v>
      </c>
      <c r="H229" s="16" t="s">
        <v>270</v>
      </c>
      <c r="J229" s="88"/>
      <c r="K229" s="66"/>
      <c r="L229" s="66"/>
      <c r="M229" s="66"/>
    </row>
    <row r="230" spans="1:13" ht="25.5">
      <c r="A230" s="145"/>
      <c r="B230" s="18" t="s">
        <v>66</v>
      </c>
      <c r="C230" s="6" t="s">
        <v>72</v>
      </c>
      <c r="D230" s="16" t="s">
        <v>108</v>
      </c>
      <c r="E230" s="16" t="s">
        <v>108</v>
      </c>
      <c r="F230" s="20" t="s">
        <v>108</v>
      </c>
      <c r="G230" s="6" t="s">
        <v>108</v>
      </c>
      <c r="H230" s="16" t="s">
        <v>270</v>
      </c>
      <c r="J230" s="88"/>
      <c r="K230" s="66"/>
      <c r="L230" s="66"/>
      <c r="M230" s="66"/>
    </row>
    <row r="231" spans="1:13" ht="68.25" customHeight="1">
      <c r="A231" s="145" t="s">
        <v>34</v>
      </c>
      <c r="B231" s="18" t="s">
        <v>145</v>
      </c>
      <c r="C231" s="6" t="s">
        <v>185</v>
      </c>
      <c r="D231" s="16" t="s">
        <v>108</v>
      </c>
      <c r="E231" s="16" t="s">
        <v>108</v>
      </c>
      <c r="F231" s="20" t="s">
        <v>108</v>
      </c>
      <c r="G231" s="6" t="s">
        <v>108</v>
      </c>
      <c r="H231" s="16" t="s">
        <v>270</v>
      </c>
      <c r="J231" s="88"/>
      <c r="K231" s="66"/>
      <c r="L231" s="66"/>
      <c r="M231" s="66"/>
    </row>
    <row r="232" spans="1:13" ht="66.75" customHeight="1">
      <c r="A232" s="145"/>
      <c r="B232" s="18" t="s">
        <v>146</v>
      </c>
      <c r="C232" s="6" t="s">
        <v>185</v>
      </c>
      <c r="D232" s="16" t="s">
        <v>108</v>
      </c>
      <c r="E232" s="16" t="s">
        <v>108</v>
      </c>
      <c r="F232" s="20" t="s">
        <v>108</v>
      </c>
      <c r="G232" s="6" t="s">
        <v>108</v>
      </c>
      <c r="H232" s="16" t="s">
        <v>270</v>
      </c>
      <c r="J232" s="88"/>
      <c r="K232" s="66"/>
      <c r="L232" s="66"/>
      <c r="M232" s="66"/>
    </row>
    <row r="233" spans="1:13" ht="25.5">
      <c r="A233" s="145"/>
      <c r="B233" s="18" t="s">
        <v>66</v>
      </c>
      <c r="C233" s="6" t="s">
        <v>72</v>
      </c>
      <c r="D233" s="16" t="s">
        <v>108</v>
      </c>
      <c r="E233" s="16" t="s">
        <v>108</v>
      </c>
      <c r="F233" s="20" t="s">
        <v>108</v>
      </c>
      <c r="G233" s="6" t="s">
        <v>108</v>
      </c>
      <c r="H233" s="16" t="s">
        <v>270</v>
      </c>
      <c r="J233" s="88"/>
      <c r="K233" s="66"/>
      <c r="L233" s="66"/>
      <c r="M233" s="66"/>
    </row>
    <row r="234" spans="1:13" ht="66.75" customHeight="1">
      <c r="A234" s="145" t="s">
        <v>35</v>
      </c>
      <c r="B234" s="18" t="s">
        <v>145</v>
      </c>
      <c r="C234" s="6" t="s">
        <v>185</v>
      </c>
      <c r="D234" s="16" t="s">
        <v>108</v>
      </c>
      <c r="E234" s="16" t="s">
        <v>108</v>
      </c>
      <c r="F234" s="20" t="s">
        <v>108</v>
      </c>
      <c r="G234" s="6" t="s">
        <v>108</v>
      </c>
      <c r="H234" s="16" t="s">
        <v>270</v>
      </c>
      <c r="J234" s="88"/>
      <c r="K234" s="66"/>
      <c r="L234" s="66"/>
      <c r="M234" s="66"/>
    </row>
    <row r="235" spans="1:13" ht="66.75" customHeight="1">
      <c r="A235" s="145"/>
      <c r="B235" s="18" t="s">
        <v>146</v>
      </c>
      <c r="C235" s="6" t="s">
        <v>185</v>
      </c>
      <c r="D235" s="16" t="s">
        <v>108</v>
      </c>
      <c r="E235" s="16" t="s">
        <v>108</v>
      </c>
      <c r="F235" s="20" t="s">
        <v>108</v>
      </c>
      <c r="G235" s="6" t="s">
        <v>108</v>
      </c>
      <c r="H235" s="16" t="s">
        <v>270</v>
      </c>
      <c r="J235" s="88"/>
      <c r="K235" s="66"/>
      <c r="L235" s="66"/>
      <c r="M235" s="66"/>
    </row>
    <row r="236" spans="1:13" ht="25.5">
      <c r="A236" s="145"/>
      <c r="B236" s="18" t="s">
        <v>66</v>
      </c>
      <c r="C236" s="6" t="s">
        <v>72</v>
      </c>
      <c r="D236" s="16" t="s">
        <v>108</v>
      </c>
      <c r="E236" s="16" t="s">
        <v>108</v>
      </c>
      <c r="F236" s="20" t="s">
        <v>108</v>
      </c>
      <c r="G236" s="6" t="s">
        <v>108</v>
      </c>
      <c r="H236" s="16" t="s">
        <v>270</v>
      </c>
      <c r="J236" s="88"/>
      <c r="K236" s="66"/>
      <c r="L236" s="66"/>
      <c r="M236" s="66"/>
    </row>
    <row r="237" spans="1:13" ht="64.5" customHeight="1">
      <c r="A237" s="145" t="s">
        <v>36</v>
      </c>
      <c r="B237" s="18" t="s">
        <v>145</v>
      </c>
      <c r="C237" s="6" t="s">
        <v>185</v>
      </c>
      <c r="D237" s="16" t="s">
        <v>108</v>
      </c>
      <c r="E237" s="16" t="s">
        <v>108</v>
      </c>
      <c r="F237" s="20" t="s">
        <v>108</v>
      </c>
      <c r="G237" s="6" t="s">
        <v>108</v>
      </c>
      <c r="H237" s="16" t="s">
        <v>270</v>
      </c>
      <c r="J237" s="88"/>
      <c r="K237" s="66"/>
      <c r="L237" s="66"/>
      <c r="M237" s="66"/>
    </row>
    <row r="238" spans="1:13" ht="65.25" customHeight="1">
      <c r="A238" s="145"/>
      <c r="B238" s="18" t="s">
        <v>146</v>
      </c>
      <c r="C238" s="6" t="s">
        <v>185</v>
      </c>
      <c r="D238" s="16" t="s">
        <v>108</v>
      </c>
      <c r="E238" s="16" t="s">
        <v>108</v>
      </c>
      <c r="F238" s="20" t="s">
        <v>108</v>
      </c>
      <c r="G238" s="6" t="s">
        <v>108</v>
      </c>
      <c r="H238" s="16" t="s">
        <v>270</v>
      </c>
      <c r="J238" s="88"/>
      <c r="K238" s="66"/>
      <c r="L238" s="66"/>
      <c r="M238" s="66"/>
    </row>
    <row r="239" spans="1:13" ht="25.5">
      <c r="A239" s="145"/>
      <c r="B239" s="18" t="s">
        <v>66</v>
      </c>
      <c r="C239" s="6" t="s">
        <v>72</v>
      </c>
      <c r="D239" s="16" t="s">
        <v>108</v>
      </c>
      <c r="E239" s="16" t="s">
        <v>108</v>
      </c>
      <c r="F239" s="20" t="s">
        <v>108</v>
      </c>
      <c r="G239" s="6" t="s">
        <v>108</v>
      </c>
      <c r="H239" s="16" t="s">
        <v>270</v>
      </c>
      <c r="J239" s="88"/>
      <c r="K239" s="66"/>
      <c r="L239" s="66"/>
      <c r="M239" s="66"/>
    </row>
    <row r="240" spans="1:13" ht="66.75" customHeight="1">
      <c r="A240" s="145" t="s">
        <v>37</v>
      </c>
      <c r="B240" s="18" t="s">
        <v>145</v>
      </c>
      <c r="C240" s="6" t="s">
        <v>185</v>
      </c>
      <c r="D240" s="16" t="s">
        <v>108</v>
      </c>
      <c r="E240" s="16" t="s">
        <v>108</v>
      </c>
      <c r="F240" s="20" t="s">
        <v>108</v>
      </c>
      <c r="G240" s="6" t="s">
        <v>108</v>
      </c>
      <c r="H240" s="16" t="s">
        <v>270</v>
      </c>
      <c r="J240" s="88"/>
      <c r="K240" s="66"/>
      <c r="L240" s="66"/>
      <c r="M240" s="66"/>
    </row>
    <row r="241" spans="1:13" ht="67.5" customHeight="1">
      <c r="A241" s="145"/>
      <c r="B241" s="18" t="s">
        <v>146</v>
      </c>
      <c r="C241" s="6" t="s">
        <v>185</v>
      </c>
      <c r="D241" s="16" t="s">
        <v>108</v>
      </c>
      <c r="E241" s="16" t="s">
        <v>108</v>
      </c>
      <c r="F241" s="20" t="s">
        <v>108</v>
      </c>
      <c r="G241" s="6" t="s">
        <v>108</v>
      </c>
      <c r="H241" s="16" t="s">
        <v>270</v>
      </c>
      <c r="J241" s="88"/>
      <c r="K241" s="66"/>
      <c r="L241" s="66"/>
      <c r="M241" s="66"/>
    </row>
    <row r="242" spans="1:13" ht="25.5">
      <c r="A242" s="145"/>
      <c r="B242" s="18" t="s">
        <v>66</v>
      </c>
      <c r="C242" s="6" t="s">
        <v>72</v>
      </c>
      <c r="D242" s="16" t="s">
        <v>108</v>
      </c>
      <c r="E242" s="16" t="s">
        <v>108</v>
      </c>
      <c r="F242" s="20" t="s">
        <v>108</v>
      </c>
      <c r="G242" s="6" t="s">
        <v>108</v>
      </c>
      <c r="H242" s="16" t="s">
        <v>270</v>
      </c>
      <c r="J242" s="88"/>
      <c r="K242" s="66"/>
      <c r="L242" s="66"/>
      <c r="M242" s="66"/>
    </row>
    <row r="243" spans="1:13" ht="26.25" customHeight="1">
      <c r="A243" s="161" t="s">
        <v>14</v>
      </c>
      <c r="B243" s="161"/>
      <c r="C243" s="5"/>
      <c r="D243" s="5"/>
      <c r="E243" s="5"/>
      <c r="F243" s="5"/>
      <c r="G243" s="5"/>
      <c r="H243" s="9"/>
      <c r="I243" s="72"/>
      <c r="J243" s="88"/>
      <c r="K243" s="66"/>
      <c r="L243" s="66"/>
      <c r="M243" s="66"/>
    </row>
    <row r="244" spans="1:13" ht="52.5" customHeight="1">
      <c r="A244" s="145" t="s">
        <v>38</v>
      </c>
      <c r="B244" s="58" t="s">
        <v>147</v>
      </c>
      <c r="C244" s="6" t="s">
        <v>185</v>
      </c>
      <c r="D244" s="13">
        <v>2662</v>
      </c>
      <c r="E244" s="13">
        <v>2457</v>
      </c>
      <c r="F244" s="27">
        <f>E244/D244*100</f>
        <v>92.29902329075883</v>
      </c>
      <c r="G244" s="27">
        <v>100</v>
      </c>
      <c r="H244" s="16">
        <f>F244/G244*100</f>
        <v>92.29902329075883</v>
      </c>
      <c r="I244" s="69">
        <v>34</v>
      </c>
      <c r="J244" s="88">
        <v>65</v>
      </c>
      <c r="K244" s="66"/>
      <c r="L244" s="66"/>
      <c r="M244" s="66"/>
    </row>
    <row r="245" spans="1:13" ht="65.25" customHeight="1">
      <c r="A245" s="145"/>
      <c r="B245" s="58" t="s">
        <v>148</v>
      </c>
      <c r="C245" s="6" t="s">
        <v>185</v>
      </c>
      <c r="D245" s="13" t="s">
        <v>108</v>
      </c>
      <c r="E245" s="13" t="s">
        <v>108</v>
      </c>
      <c r="F245" s="27" t="s">
        <v>108</v>
      </c>
      <c r="G245" s="27" t="s">
        <v>108</v>
      </c>
      <c r="H245" s="16" t="s">
        <v>270</v>
      </c>
      <c r="J245" s="88"/>
      <c r="K245" s="66"/>
      <c r="L245" s="66"/>
      <c r="M245" s="66"/>
    </row>
    <row r="246" spans="1:13" ht="25.5">
      <c r="A246" s="145"/>
      <c r="B246" s="58" t="s">
        <v>149</v>
      </c>
      <c r="C246" s="6" t="s">
        <v>72</v>
      </c>
      <c r="D246" s="13" t="s">
        <v>108</v>
      </c>
      <c r="E246" s="13" t="s">
        <v>108</v>
      </c>
      <c r="F246" s="27" t="s">
        <v>108</v>
      </c>
      <c r="G246" s="27" t="s">
        <v>108</v>
      </c>
      <c r="H246" s="16" t="s">
        <v>270</v>
      </c>
      <c r="J246" s="88"/>
      <c r="K246" s="66"/>
      <c r="L246" s="66"/>
      <c r="M246" s="66"/>
    </row>
    <row r="247" spans="1:13" ht="53.25" customHeight="1">
      <c r="A247" s="145" t="s">
        <v>39</v>
      </c>
      <c r="B247" s="58" t="s">
        <v>147</v>
      </c>
      <c r="C247" s="59" t="s">
        <v>185</v>
      </c>
      <c r="D247" s="59">
        <v>751</v>
      </c>
      <c r="E247" s="59">
        <v>696</v>
      </c>
      <c r="F247" s="27">
        <f>E247/D247*100</f>
        <v>92.67643142476697</v>
      </c>
      <c r="G247" s="27">
        <v>100</v>
      </c>
      <c r="H247" s="16">
        <f>F247/G247*100</f>
        <v>92.67643142476697</v>
      </c>
      <c r="I247" s="69">
        <v>35</v>
      </c>
      <c r="J247" s="88">
        <v>66</v>
      </c>
      <c r="K247" s="66"/>
      <c r="L247" s="66"/>
      <c r="M247" s="66"/>
    </row>
    <row r="248" spans="1:13" ht="66.75" customHeight="1">
      <c r="A248" s="145"/>
      <c r="B248" s="58" t="s">
        <v>148</v>
      </c>
      <c r="C248" s="59" t="s">
        <v>185</v>
      </c>
      <c r="D248" s="13" t="s">
        <v>108</v>
      </c>
      <c r="E248" s="13" t="s">
        <v>108</v>
      </c>
      <c r="F248" s="27" t="s">
        <v>108</v>
      </c>
      <c r="G248" s="27" t="s">
        <v>108</v>
      </c>
      <c r="H248" s="16" t="s">
        <v>270</v>
      </c>
      <c r="J248" s="88"/>
      <c r="K248" s="66"/>
      <c r="L248" s="66"/>
      <c r="M248" s="66"/>
    </row>
    <row r="249" spans="1:13" ht="25.5">
      <c r="A249" s="145"/>
      <c r="B249" s="58" t="s">
        <v>149</v>
      </c>
      <c r="C249" s="59" t="s">
        <v>72</v>
      </c>
      <c r="D249" s="13" t="s">
        <v>108</v>
      </c>
      <c r="E249" s="13" t="s">
        <v>108</v>
      </c>
      <c r="F249" s="27" t="s">
        <v>108</v>
      </c>
      <c r="G249" s="27" t="s">
        <v>108</v>
      </c>
      <c r="H249" s="16" t="s">
        <v>270</v>
      </c>
      <c r="J249" s="88"/>
      <c r="K249" s="66"/>
      <c r="L249" s="66"/>
      <c r="M249" s="66"/>
    </row>
    <row r="250" spans="1:13" ht="54" customHeight="1">
      <c r="A250" s="145" t="s">
        <v>40</v>
      </c>
      <c r="B250" s="58" t="s">
        <v>147</v>
      </c>
      <c r="C250" s="59" t="s">
        <v>185</v>
      </c>
      <c r="D250" s="57">
        <v>3577</v>
      </c>
      <c r="E250" s="57">
        <v>3387</v>
      </c>
      <c r="F250" s="27">
        <f>E250/D250*100</f>
        <v>94.68828627341348</v>
      </c>
      <c r="G250" s="27">
        <v>41</v>
      </c>
      <c r="H250" s="16">
        <f>F250/G250*100</f>
        <v>230.9470396912524</v>
      </c>
      <c r="I250" s="69">
        <v>36</v>
      </c>
      <c r="J250" s="88">
        <v>67</v>
      </c>
      <c r="K250" s="66"/>
      <c r="L250" s="66"/>
      <c r="M250" s="66"/>
    </row>
    <row r="251" spans="1:13" ht="68.25" customHeight="1">
      <c r="A251" s="145"/>
      <c r="B251" s="58" t="s">
        <v>148</v>
      </c>
      <c r="C251" s="59" t="s">
        <v>185</v>
      </c>
      <c r="D251" s="13" t="s">
        <v>108</v>
      </c>
      <c r="E251" s="13" t="s">
        <v>108</v>
      </c>
      <c r="F251" s="27" t="s">
        <v>108</v>
      </c>
      <c r="G251" s="27" t="s">
        <v>108</v>
      </c>
      <c r="H251" s="16" t="s">
        <v>270</v>
      </c>
      <c r="J251" s="88"/>
      <c r="K251" s="66"/>
      <c r="L251" s="66"/>
      <c r="M251" s="66"/>
    </row>
    <row r="252" spans="1:13" ht="25.5">
      <c r="A252" s="145"/>
      <c r="B252" s="58" t="s">
        <v>149</v>
      </c>
      <c r="C252" s="59" t="s">
        <v>72</v>
      </c>
      <c r="D252" s="13" t="s">
        <v>108</v>
      </c>
      <c r="E252" s="13" t="s">
        <v>108</v>
      </c>
      <c r="F252" s="27" t="s">
        <v>108</v>
      </c>
      <c r="G252" s="27" t="s">
        <v>108</v>
      </c>
      <c r="H252" s="16" t="s">
        <v>270</v>
      </c>
      <c r="J252" s="88"/>
      <c r="K252" s="66"/>
      <c r="L252" s="66"/>
      <c r="M252" s="66"/>
    </row>
    <row r="253" spans="1:13" ht="55.5" customHeight="1">
      <c r="A253" s="145" t="s">
        <v>41</v>
      </c>
      <c r="B253" s="58" t="s">
        <v>147</v>
      </c>
      <c r="C253" s="59" t="s">
        <v>185</v>
      </c>
      <c r="D253" s="60">
        <v>5226</v>
      </c>
      <c r="E253" s="60">
        <v>4800</v>
      </c>
      <c r="F253" s="27">
        <f>E253/D253*100</f>
        <v>91.84845005740529</v>
      </c>
      <c r="G253" s="27">
        <v>54</v>
      </c>
      <c r="H253" s="16">
        <f>F253/G253*100</f>
        <v>170.0897223285283</v>
      </c>
      <c r="I253" s="69">
        <v>37</v>
      </c>
      <c r="J253" s="88">
        <v>68</v>
      </c>
      <c r="K253" s="66"/>
      <c r="L253" s="66"/>
      <c r="M253" s="66"/>
    </row>
    <row r="254" spans="1:13" ht="65.25" customHeight="1">
      <c r="A254" s="145"/>
      <c r="B254" s="58" t="s">
        <v>148</v>
      </c>
      <c r="C254" s="59" t="s">
        <v>185</v>
      </c>
      <c r="D254" s="13" t="s">
        <v>108</v>
      </c>
      <c r="E254" s="13" t="s">
        <v>108</v>
      </c>
      <c r="F254" s="27" t="s">
        <v>108</v>
      </c>
      <c r="G254" s="27" t="s">
        <v>108</v>
      </c>
      <c r="H254" s="16" t="s">
        <v>270</v>
      </c>
      <c r="J254" s="88"/>
      <c r="K254" s="66"/>
      <c r="L254" s="66"/>
      <c r="M254" s="66"/>
    </row>
    <row r="255" spans="1:13" ht="25.5">
      <c r="A255" s="145"/>
      <c r="B255" s="58" t="s">
        <v>149</v>
      </c>
      <c r="C255" s="59" t="s">
        <v>72</v>
      </c>
      <c r="D255" s="13" t="s">
        <v>108</v>
      </c>
      <c r="E255" s="13" t="s">
        <v>108</v>
      </c>
      <c r="F255" s="27" t="s">
        <v>108</v>
      </c>
      <c r="G255" s="27" t="s">
        <v>108</v>
      </c>
      <c r="H255" s="16" t="s">
        <v>270</v>
      </c>
      <c r="J255" s="88"/>
      <c r="K255" s="66"/>
      <c r="L255" s="66"/>
      <c r="M255" s="66"/>
    </row>
    <row r="256" spans="1:13" ht="53.25" customHeight="1">
      <c r="A256" s="145" t="s">
        <v>15</v>
      </c>
      <c r="B256" s="58" t="s">
        <v>147</v>
      </c>
      <c r="C256" s="59" t="s">
        <v>185</v>
      </c>
      <c r="D256" s="59">
        <v>571</v>
      </c>
      <c r="E256" s="59">
        <v>575</v>
      </c>
      <c r="F256" s="27">
        <f>E256/D256*100</f>
        <v>100.70052539404553</v>
      </c>
      <c r="G256" s="27">
        <v>0</v>
      </c>
      <c r="H256" s="16" t="s">
        <v>270</v>
      </c>
      <c r="J256" s="88">
        <v>69</v>
      </c>
      <c r="K256" s="66"/>
      <c r="L256" s="66"/>
      <c r="M256" s="66"/>
    </row>
    <row r="257" spans="1:13" ht="66.75" customHeight="1">
      <c r="A257" s="145"/>
      <c r="B257" s="58" t="s">
        <v>148</v>
      </c>
      <c r="C257" s="59" t="s">
        <v>185</v>
      </c>
      <c r="D257" s="13" t="s">
        <v>108</v>
      </c>
      <c r="E257" s="13" t="s">
        <v>108</v>
      </c>
      <c r="F257" s="27" t="s">
        <v>108</v>
      </c>
      <c r="G257" s="27" t="s">
        <v>108</v>
      </c>
      <c r="H257" s="16" t="s">
        <v>270</v>
      </c>
      <c r="J257" s="88"/>
      <c r="K257" s="66"/>
      <c r="L257" s="66"/>
      <c r="M257" s="66"/>
    </row>
    <row r="258" spans="1:13" ht="25.5">
      <c r="A258" s="145"/>
      <c r="B258" s="58" t="s">
        <v>149</v>
      </c>
      <c r="C258" s="59" t="s">
        <v>72</v>
      </c>
      <c r="D258" s="13" t="s">
        <v>108</v>
      </c>
      <c r="E258" s="13" t="s">
        <v>108</v>
      </c>
      <c r="F258" s="27" t="s">
        <v>108</v>
      </c>
      <c r="G258" s="27" t="s">
        <v>108</v>
      </c>
      <c r="H258" s="16" t="s">
        <v>270</v>
      </c>
      <c r="J258" s="88"/>
      <c r="K258" s="66"/>
      <c r="L258" s="66"/>
      <c r="M258" s="66"/>
    </row>
    <row r="259" spans="1:13" ht="25.5">
      <c r="A259" s="11" t="s">
        <v>42</v>
      </c>
      <c r="B259" s="58" t="s">
        <v>149</v>
      </c>
      <c r="C259" s="59" t="s">
        <v>72</v>
      </c>
      <c r="D259" s="13" t="s">
        <v>108</v>
      </c>
      <c r="E259" s="13" t="s">
        <v>108</v>
      </c>
      <c r="F259" s="27" t="s">
        <v>108</v>
      </c>
      <c r="G259" s="27" t="s">
        <v>108</v>
      </c>
      <c r="H259" s="16" t="s">
        <v>270</v>
      </c>
      <c r="I259" s="78"/>
      <c r="J259" s="88"/>
      <c r="K259" s="66"/>
      <c r="L259" s="66"/>
      <c r="M259" s="66"/>
    </row>
    <row r="260" spans="1:13" ht="51.75" customHeight="1">
      <c r="A260" s="145" t="s">
        <v>43</v>
      </c>
      <c r="B260" s="58" t="s">
        <v>147</v>
      </c>
      <c r="C260" s="59" t="s">
        <v>185</v>
      </c>
      <c r="D260" s="59">
        <v>571</v>
      </c>
      <c r="E260" s="59">
        <v>575</v>
      </c>
      <c r="F260" s="16">
        <f>E260/D260*100</f>
        <v>100.70052539404553</v>
      </c>
      <c r="G260" s="16">
        <v>100</v>
      </c>
      <c r="H260" s="16">
        <f>F260/G260*100</f>
        <v>100.70052539404553</v>
      </c>
      <c r="I260" s="69">
        <v>38</v>
      </c>
      <c r="J260" s="88">
        <v>70</v>
      </c>
      <c r="K260" s="66"/>
      <c r="L260" s="66"/>
      <c r="M260" s="66"/>
    </row>
    <row r="261" spans="1:13" ht="65.25" customHeight="1">
      <c r="A261" s="145"/>
      <c r="B261" s="58" t="s">
        <v>148</v>
      </c>
      <c r="C261" s="59" t="s">
        <v>185</v>
      </c>
      <c r="D261" s="13" t="s">
        <v>108</v>
      </c>
      <c r="E261" s="13" t="s">
        <v>108</v>
      </c>
      <c r="F261" s="27" t="s">
        <v>108</v>
      </c>
      <c r="G261" s="27" t="s">
        <v>108</v>
      </c>
      <c r="H261" s="16" t="s">
        <v>270</v>
      </c>
      <c r="J261" s="88"/>
      <c r="K261" s="66"/>
      <c r="L261" s="66"/>
      <c r="M261" s="66"/>
    </row>
    <row r="262" spans="1:13" ht="25.5">
      <c r="A262" s="145"/>
      <c r="B262" s="58" t="s">
        <v>149</v>
      </c>
      <c r="C262" s="59" t="s">
        <v>72</v>
      </c>
      <c r="D262" s="13" t="s">
        <v>108</v>
      </c>
      <c r="E262" s="13" t="s">
        <v>108</v>
      </c>
      <c r="F262" s="27" t="s">
        <v>108</v>
      </c>
      <c r="G262" s="27" t="s">
        <v>108</v>
      </c>
      <c r="H262" s="16" t="s">
        <v>270</v>
      </c>
      <c r="J262" s="88"/>
      <c r="K262" s="66"/>
      <c r="L262" s="66"/>
      <c r="M262" s="66"/>
    </row>
    <row r="263" spans="1:13" ht="25.5">
      <c r="A263" s="11" t="s">
        <v>44</v>
      </c>
      <c r="B263" s="58" t="s">
        <v>149</v>
      </c>
      <c r="C263" s="59" t="s">
        <v>72</v>
      </c>
      <c r="D263" s="59" t="s">
        <v>108</v>
      </c>
      <c r="E263" s="59" t="s">
        <v>108</v>
      </c>
      <c r="F263" s="59" t="s">
        <v>108</v>
      </c>
      <c r="G263" s="59" t="s">
        <v>108</v>
      </c>
      <c r="H263" s="16" t="s">
        <v>270</v>
      </c>
      <c r="I263" s="78"/>
      <c r="J263" s="88"/>
      <c r="K263" s="66"/>
      <c r="L263" s="66"/>
      <c r="M263" s="66"/>
    </row>
    <row r="264" spans="1:42" s="65" customFormat="1" ht="12.75">
      <c r="A264" s="157" t="s">
        <v>274</v>
      </c>
      <c r="B264" s="157"/>
      <c r="C264" s="157"/>
      <c r="D264" s="157"/>
      <c r="E264" s="157"/>
      <c r="F264" s="157"/>
      <c r="G264" s="157"/>
      <c r="H264" s="16">
        <f>SUM(H244+H247+H250+H253+H260)/5</f>
        <v>137.3425484258704</v>
      </c>
      <c r="I264" s="78"/>
      <c r="J264" s="88"/>
      <c r="K264" s="66"/>
      <c r="L264" s="66"/>
      <c r="M264" s="66"/>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row>
    <row r="265" spans="1:13" ht="12.75">
      <c r="A265" s="112" t="s">
        <v>390</v>
      </c>
      <c r="B265" s="17"/>
      <c r="C265" s="6"/>
      <c r="D265" s="16"/>
      <c r="E265" s="16"/>
      <c r="F265" s="20"/>
      <c r="G265" s="6"/>
      <c r="H265" s="16"/>
      <c r="J265" s="88"/>
      <c r="K265" s="66"/>
      <c r="L265" s="66"/>
      <c r="M265" s="66"/>
    </row>
    <row r="266" spans="1:13" ht="27" customHeight="1">
      <c r="A266" s="145" t="s">
        <v>383</v>
      </c>
      <c r="B266" s="145"/>
      <c r="C266" s="6"/>
      <c r="D266" s="16"/>
      <c r="E266" s="16"/>
      <c r="F266" s="20"/>
      <c r="G266" s="6"/>
      <c r="H266" s="16"/>
      <c r="J266" s="88"/>
      <c r="K266" s="66"/>
      <c r="L266" s="66"/>
      <c r="M266" s="66"/>
    </row>
    <row r="267" spans="1:13" ht="15" customHeight="1">
      <c r="A267" s="145" t="s">
        <v>384</v>
      </c>
      <c r="B267" s="145"/>
      <c r="C267" s="6"/>
      <c r="D267" s="16"/>
      <c r="E267" s="16"/>
      <c r="F267" s="20"/>
      <c r="G267" s="6"/>
      <c r="H267" s="16"/>
      <c r="J267" s="88"/>
      <c r="K267" s="66"/>
      <c r="L267" s="66"/>
      <c r="M267" s="66"/>
    </row>
    <row r="268" spans="1:13" ht="51">
      <c r="A268" s="11" t="s">
        <v>45</v>
      </c>
      <c r="B268" s="18" t="s">
        <v>207</v>
      </c>
      <c r="C268" s="6" t="s">
        <v>72</v>
      </c>
      <c r="D268" s="5">
        <v>1196</v>
      </c>
      <c r="E268" s="5">
        <f>2711+526</f>
        <v>3237</v>
      </c>
      <c r="F268" s="29">
        <f>E268/D268*100</f>
        <v>270.65217391304344</v>
      </c>
      <c r="G268" s="29">
        <f>1.11627082594825*100</f>
        <v>111.62708259482498</v>
      </c>
      <c r="H268" s="9">
        <f>2.42461029726483*100</f>
        <v>242.461029726483</v>
      </c>
      <c r="I268" s="69">
        <v>39</v>
      </c>
      <c r="J268" s="88">
        <v>71</v>
      </c>
      <c r="K268" s="66"/>
      <c r="L268" s="66"/>
      <c r="M268" s="66"/>
    </row>
    <row r="269" spans="1:13" ht="38.25">
      <c r="A269" s="11" t="s">
        <v>242</v>
      </c>
      <c r="B269" s="18" t="s">
        <v>66</v>
      </c>
      <c r="C269" s="5" t="s">
        <v>72</v>
      </c>
      <c r="D269" s="5">
        <v>0</v>
      </c>
      <c r="E269" s="5">
        <v>0</v>
      </c>
      <c r="F269" s="29">
        <v>0</v>
      </c>
      <c r="G269" s="29">
        <v>0</v>
      </c>
      <c r="H269" s="9" t="s">
        <v>270</v>
      </c>
      <c r="I269" s="72"/>
      <c r="J269" s="88"/>
      <c r="K269" s="66"/>
      <c r="L269" s="66"/>
      <c r="M269" s="66"/>
    </row>
    <row r="270" spans="1:13" ht="25.5">
      <c r="A270" s="145" t="s">
        <v>243</v>
      </c>
      <c r="B270" s="18" t="s">
        <v>66</v>
      </c>
      <c r="C270" s="5" t="s">
        <v>72</v>
      </c>
      <c r="D270" s="5">
        <v>0</v>
      </c>
      <c r="E270" s="5">
        <v>0</v>
      </c>
      <c r="F270" s="29">
        <v>0</v>
      </c>
      <c r="G270" s="29">
        <v>0</v>
      </c>
      <c r="H270" s="9" t="s">
        <v>270</v>
      </c>
      <c r="J270" s="88"/>
      <c r="K270" s="66"/>
      <c r="L270" s="66"/>
      <c r="M270" s="66"/>
    </row>
    <row r="271" spans="1:13" ht="51">
      <c r="A271" s="145"/>
      <c r="B271" s="18" t="s">
        <v>387</v>
      </c>
      <c r="C271" s="5" t="s">
        <v>185</v>
      </c>
      <c r="D271" s="5">
        <v>500</v>
      </c>
      <c r="E271" s="5">
        <v>550</v>
      </c>
      <c r="F271" s="29">
        <f>E271/D271*100</f>
        <v>110.00000000000001</v>
      </c>
      <c r="G271" s="29">
        <f>G270</f>
        <v>0</v>
      </c>
      <c r="H271" s="9" t="s">
        <v>270</v>
      </c>
      <c r="J271" s="88">
        <v>72</v>
      </c>
      <c r="K271" s="66"/>
      <c r="L271" s="66"/>
      <c r="M271" s="66"/>
    </row>
    <row r="272" spans="1:13" ht="12.75">
      <c r="A272" s="7"/>
      <c r="B272" s="18"/>
      <c r="C272" s="5"/>
      <c r="D272" s="5"/>
      <c r="E272" s="5"/>
      <c r="F272" s="29"/>
      <c r="G272" s="29"/>
      <c r="H272" s="9"/>
      <c r="J272" s="88"/>
      <c r="K272" s="66"/>
      <c r="L272" s="66"/>
      <c r="M272" s="66"/>
    </row>
    <row r="273" spans="1:13" ht="25.5" customHeight="1">
      <c r="A273" s="161" t="s">
        <v>385</v>
      </c>
      <c r="B273" s="161"/>
      <c r="C273" s="6"/>
      <c r="D273" s="16"/>
      <c r="E273" s="16"/>
      <c r="F273" s="20"/>
      <c r="G273" s="6"/>
      <c r="H273" s="16"/>
      <c r="J273" s="88"/>
      <c r="K273" s="66"/>
      <c r="L273" s="66"/>
      <c r="M273" s="66"/>
    </row>
    <row r="274" spans="1:13" ht="38.25">
      <c r="A274" s="11" t="s">
        <v>46</v>
      </c>
      <c r="B274" s="18" t="s">
        <v>388</v>
      </c>
      <c r="C274" s="5" t="s">
        <v>72</v>
      </c>
      <c r="D274" s="13">
        <v>27000</v>
      </c>
      <c r="E274" s="13">
        <f>12850+60823</f>
        <v>73673</v>
      </c>
      <c r="F274" s="29">
        <f>E274/D274*100</f>
        <v>272.86296296296297</v>
      </c>
      <c r="G274" s="29">
        <v>67.74</v>
      </c>
      <c r="H274" s="9">
        <f>F274/G274*100</f>
        <v>402.80921606578534</v>
      </c>
      <c r="I274" s="69">
        <v>40</v>
      </c>
      <c r="J274" s="88">
        <v>73</v>
      </c>
      <c r="K274" s="66"/>
      <c r="L274" s="66"/>
      <c r="M274" s="66"/>
    </row>
    <row r="275" spans="1:13" ht="28.5" customHeight="1">
      <c r="A275" s="169" t="s">
        <v>386</v>
      </c>
      <c r="B275" s="169"/>
      <c r="C275" s="6"/>
      <c r="D275" s="16"/>
      <c r="E275" s="16"/>
      <c r="F275" s="20"/>
      <c r="G275" s="6"/>
      <c r="H275" s="16"/>
      <c r="J275" s="88"/>
      <c r="K275" s="66"/>
      <c r="L275" s="66"/>
      <c r="M275" s="66"/>
    </row>
    <row r="276" spans="1:13" ht="51">
      <c r="A276" s="11" t="s">
        <v>389</v>
      </c>
      <c r="B276" s="18" t="s">
        <v>209</v>
      </c>
      <c r="C276" s="5" t="s">
        <v>72</v>
      </c>
      <c r="D276" s="13">
        <v>7000</v>
      </c>
      <c r="E276" s="13">
        <v>12301</v>
      </c>
      <c r="F276" s="29">
        <f>E276/D276*100</f>
        <v>175.72857142857143</v>
      </c>
      <c r="G276" s="29">
        <v>100</v>
      </c>
      <c r="H276" s="9">
        <f>F276/G276*100</f>
        <v>175.72857142857143</v>
      </c>
      <c r="I276" s="72">
        <v>41</v>
      </c>
      <c r="J276" s="88">
        <v>74</v>
      </c>
      <c r="K276" s="66"/>
      <c r="L276" s="66"/>
      <c r="M276" s="66"/>
    </row>
    <row r="277" spans="1:42" s="65" customFormat="1" ht="12.75">
      <c r="A277" s="157" t="s">
        <v>125</v>
      </c>
      <c r="B277" s="157"/>
      <c r="C277" s="157"/>
      <c r="D277" s="157"/>
      <c r="E277" s="157"/>
      <c r="F277" s="157"/>
      <c r="G277" s="157"/>
      <c r="H277" s="9">
        <f>SUM(H268+H274+H276)/3</f>
        <v>273.6662724069466</v>
      </c>
      <c r="I277" s="72"/>
      <c r="J277" s="88"/>
      <c r="K277" s="66"/>
      <c r="L277" s="66"/>
      <c r="M277" s="66"/>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row>
    <row r="278" spans="1:13" ht="12.75">
      <c r="A278" s="112" t="s">
        <v>244</v>
      </c>
      <c r="B278" s="17"/>
      <c r="C278" s="6"/>
      <c r="D278" s="16"/>
      <c r="E278" s="16"/>
      <c r="F278" s="20"/>
      <c r="G278" s="6"/>
      <c r="H278" s="16"/>
      <c r="J278" s="88"/>
      <c r="K278" s="66"/>
      <c r="L278" s="66"/>
      <c r="M278" s="66"/>
    </row>
    <row r="279" spans="1:13" ht="51.75" customHeight="1">
      <c r="A279" s="166" t="s">
        <v>391</v>
      </c>
      <c r="B279" s="166"/>
      <c r="C279" s="14"/>
      <c r="D279" s="8"/>
      <c r="E279" s="8"/>
      <c r="F279" s="21"/>
      <c r="G279" s="14"/>
      <c r="H279" s="8"/>
      <c r="J279" s="88"/>
      <c r="K279" s="66"/>
      <c r="L279" s="66"/>
      <c r="M279" s="66"/>
    </row>
    <row r="280" spans="1:13" ht="156" customHeight="1">
      <c r="A280" s="145" t="s">
        <v>392</v>
      </c>
      <c r="B280" s="145"/>
      <c r="C280" s="14"/>
      <c r="D280" s="8"/>
      <c r="E280" s="8"/>
      <c r="F280" s="21"/>
      <c r="G280" s="14"/>
      <c r="H280" s="8"/>
      <c r="J280" s="88"/>
      <c r="K280" s="66"/>
      <c r="L280" s="66"/>
      <c r="M280" s="66"/>
    </row>
    <row r="281" spans="1:13" ht="51">
      <c r="A281" s="11" t="s">
        <v>245</v>
      </c>
      <c r="B281" s="42" t="s">
        <v>108</v>
      </c>
      <c r="C281" s="45" t="s">
        <v>108</v>
      </c>
      <c r="D281" s="126" t="s">
        <v>108</v>
      </c>
      <c r="E281" s="126" t="s">
        <v>108</v>
      </c>
      <c r="F281" s="127" t="s">
        <v>108</v>
      </c>
      <c r="G281" s="45">
        <v>98.1</v>
      </c>
      <c r="H281" s="126" t="s">
        <v>270</v>
      </c>
      <c r="J281" s="88">
        <v>75</v>
      </c>
      <c r="K281" s="66"/>
      <c r="L281" s="66"/>
      <c r="M281" s="66"/>
    </row>
    <row r="282" spans="1:13" ht="76.5">
      <c r="A282" s="11" t="s">
        <v>47</v>
      </c>
      <c r="B282" s="42" t="s">
        <v>83</v>
      </c>
      <c r="C282" s="45" t="s">
        <v>72</v>
      </c>
      <c r="D282" s="128">
        <v>97</v>
      </c>
      <c r="E282" s="128">
        <v>0</v>
      </c>
      <c r="F282" s="126">
        <v>0</v>
      </c>
      <c r="G282" s="126">
        <v>0</v>
      </c>
      <c r="H282" s="126" t="s">
        <v>270</v>
      </c>
      <c r="J282" s="88">
        <v>76</v>
      </c>
      <c r="K282" s="66"/>
      <c r="L282" s="66"/>
      <c r="M282" s="66"/>
    </row>
    <row r="283" spans="1:13" ht="63.75">
      <c r="A283" s="11" t="s">
        <v>393</v>
      </c>
      <c r="B283" s="42" t="s">
        <v>83</v>
      </c>
      <c r="C283" s="45" t="s">
        <v>72</v>
      </c>
      <c r="D283" s="128">
        <v>2</v>
      </c>
      <c r="E283" s="128">
        <v>0</v>
      </c>
      <c r="F283" s="126">
        <v>0</v>
      </c>
      <c r="G283" s="126">
        <v>0</v>
      </c>
      <c r="H283" s="126" t="s">
        <v>270</v>
      </c>
      <c r="J283" s="88">
        <v>77</v>
      </c>
      <c r="K283" s="66"/>
      <c r="L283" s="66"/>
      <c r="M283" s="66"/>
    </row>
    <row r="284" spans="1:13" ht="38.25">
      <c r="A284" s="11" t="s">
        <v>48</v>
      </c>
      <c r="B284" s="42" t="s">
        <v>83</v>
      </c>
      <c r="C284" s="45" t="s">
        <v>72</v>
      </c>
      <c r="D284" s="126" t="s">
        <v>108</v>
      </c>
      <c r="E284" s="126" t="s">
        <v>108</v>
      </c>
      <c r="F284" s="126" t="s">
        <v>108</v>
      </c>
      <c r="G284" s="126" t="s">
        <v>108</v>
      </c>
      <c r="H284" s="126" t="s">
        <v>270</v>
      </c>
      <c r="J284" s="88"/>
      <c r="K284" s="66"/>
      <c r="L284" s="66"/>
      <c r="M284" s="66"/>
    </row>
    <row r="285" spans="1:13" ht="63.75">
      <c r="A285" s="11" t="s">
        <v>49</v>
      </c>
      <c r="B285" s="42" t="s">
        <v>83</v>
      </c>
      <c r="C285" s="45" t="s">
        <v>72</v>
      </c>
      <c r="D285" s="126" t="s">
        <v>108</v>
      </c>
      <c r="E285" s="126" t="s">
        <v>108</v>
      </c>
      <c r="F285" s="126" t="s">
        <v>108</v>
      </c>
      <c r="G285" s="126" t="s">
        <v>108</v>
      </c>
      <c r="H285" s="126" t="s">
        <v>270</v>
      </c>
      <c r="J285" s="88"/>
      <c r="K285" s="66"/>
      <c r="L285" s="66"/>
      <c r="M285" s="66"/>
    </row>
    <row r="286" spans="1:13" ht="25.5">
      <c r="A286" s="11" t="s">
        <v>50</v>
      </c>
      <c r="B286" s="42" t="s">
        <v>83</v>
      </c>
      <c r="C286" s="45" t="s">
        <v>72</v>
      </c>
      <c r="D286" s="128">
        <v>8</v>
      </c>
      <c r="E286" s="128">
        <v>0</v>
      </c>
      <c r="F286" s="126">
        <v>0</v>
      </c>
      <c r="G286" s="126">
        <v>0</v>
      </c>
      <c r="H286" s="126" t="s">
        <v>270</v>
      </c>
      <c r="J286" s="88">
        <v>78</v>
      </c>
      <c r="K286" s="66"/>
      <c r="L286" s="66"/>
      <c r="M286" s="66"/>
    </row>
    <row r="287" spans="1:13" ht="102">
      <c r="A287" s="11" t="s">
        <v>51</v>
      </c>
      <c r="B287" s="129" t="s">
        <v>84</v>
      </c>
      <c r="C287" s="45" t="s">
        <v>72</v>
      </c>
      <c r="D287" s="128">
        <v>279</v>
      </c>
      <c r="E287" s="128">
        <v>0</v>
      </c>
      <c r="F287" s="126">
        <v>0</v>
      </c>
      <c r="G287" s="126">
        <v>0</v>
      </c>
      <c r="H287" s="126" t="s">
        <v>270</v>
      </c>
      <c r="J287" s="88">
        <v>79</v>
      </c>
      <c r="K287" s="66"/>
      <c r="L287" s="66"/>
      <c r="M287" s="66"/>
    </row>
    <row r="288" spans="1:13" ht="51">
      <c r="A288" s="11" t="s">
        <v>394</v>
      </c>
      <c r="B288" s="129" t="s">
        <v>84</v>
      </c>
      <c r="C288" s="45" t="s">
        <v>72</v>
      </c>
      <c r="D288" s="126" t="s">
        <v>108</v>
      </c>
      <c r="E288" s="126" t="s">
        <v>108</v>
      </c>
      <c r="F288" s="126" t="s">
        <v>108</v>
      </c>
      <c r="G288" s="126" t="s">
        <v>108</v>
      </c>
      <c r="H288" s="126" t="s">
        <v>270</v>
      </c>
      <c r="J288" s="88"/>
      <c r="K288" s="66"/>
      <c r="L288" s="66"/>
      <c r="M288" s="66"/>
    </row>
    <row r="289" spans="1:13" ht="76.5">
      <c r="A289" s="11" t="s">
        <v>395</v>
      </c>
      <c r="B289" s="129" t="s">
        <v>83</v>
      </c>
      <c r="C289" s="45" t="s">
        <v>72</v>
      </c>
      <c r="D289" s="126" t="s">
        <v>108</v>
      </c>
      <c r="E289" s="126" t="s">
        <v>108</v>
      </c>
      <c r="F289" s="126" t="s">
        <v>108</v>
      </c>
      <c r="G289" s="126" t="s">
        <v>108</v>
      </c>
      <c r="H289" s="126" t="s">
        <v>270</v>
      </c>
      <c r="J289" s="88"/>
      <c r="K289" s="66"/>
      <c r="L289" s="66"/>
      <c r="M289" s="66"/>
    </row>
    <row r="290" spans="1:13" ht="63.75">
      <c r="A290" s="11" t="s">
        <v>52</v>
      </c>
      <c r="B290" s="129" t="s">
        <v>84</v>
      </c>
      <c r="C290" s="45" t="s">
        <v>72</v>
      </c>
      <c r="D290" s="128">
        <v>15</v>
      </c>
      <c r="E290" s="128">
        <v>0</v>
      </c>
      <c r="F290" s="126">
        <v>0</v>
      </c>
      <c r="G290" s="126">
        <v>0</v>
      </c>
      <c r="H290" s="126" t="s">
        <v>270</v>
      </c>
      <c r="J290" s="88">
        <v>80</v>
      </c>
      <c r="K290" s="66"/>
      <c r="L290" s="66"/>
      <c r="M290" s="66"/>
    </row>
    <row r="291" spans="1:13" ht="63.75">
      <c r="A291" s="11" t="s">
        <v>53</v>
      </c>
      <c r="B291" s="129" t="s">
        <v>84</v>
      </c>
      <c r="C291" s="45" t="s">
        <v>72</v>
      </c>
      <c r="D291" s="126" t="s">
        <v>108</v>
      </c>
      <c r="E291" s="126" t="s">
        <v>108</v>
      </c>
      <c r="F291" s="126" t="s">
        <v>108</v>
      </c>
      <c r="G291" s="126" t="s">
        <v>108</v>
      </c>
      <c r="H291" s="126" t="s">
        <v>270</v>
      </c>
      <c r="J291" s="88"/>
      <c r="K291" s="66"/>
      <c r="L291" s="66"/>
      <c r="M291" s="66"/>
    </row>
    <row r="292" spans="1:13" ht="42" customHeight="1">
      <c r="A292" s="11" t="s">
        <v>54</v>
      </c>
      <c r="B292" s="129" t="s">
        <v>85</v>
      </c>
      <c r="C292" s="45" t="s">
        <v>72</v>
      </c>
      <c r="D292" s="126" t="s">
        <v>108</v>
      </c>
      <c r="E292" s="126" t="s">
        <v>108</v>
      </c>
      <c r="F292" s="126">
        <v>0</v>
      </c>
      <c r="G292" s="126">
        <v>0</v>
      </c>
      <c r="H292" s="126" t="s">
        <v>270</v>
      </c>
      <c r="J292" s="88"/>
      <c r="K292" s="66"/>
      <c r="L292" s="66"/>
      <c r="M292" s="66"/>
    </row>
    <row r="293" spans="1:13" ht="25.5">
      <c r="A293" s="11" t="s">
        <v>55</v>
      </c>
      <c r="B293" s="42" t="s">
        <v>108</v>
      </c>
      <c r="C293" s="45" t="s">
        <v>108</v>
      </c>
      <c r="D293" s="126" t="s">
        <v>108</v>
      </c>
      <c r="E293" s="126" t="s">
        <v>108</v>
      </c>
      <c r="F293" s="126" t="s">
        <v>108</v>
      </c>
      <c r="G293" s="126" t="s">
        <v>108</v>
      </c>
      <c r="H293" s="126" t="s">
        <v>270</v>
      </c>
      <c r="J293" s="88"/>
      <c r="K293" s="66"/>
      <c r="L293" s="66"/>
      <c r="M293" s="66"/>
    </row>
    <row r="294" spans="1:13" ht="51">
      <c r="A294" s="11" t="s">
        <v>56</v>
      </c>
      <c r="B294" s="129" t="s">
        <v>84</v>
      </c>
      <c r="C294" s="45" t="s">
        <v>72</v>
      </c>
      <c r="D294" s="126" t="s">
        <v>108</v>
      </c>
      <c r="E294" s="126" t="s">
        <v>108</v>
      </c>
      <c r="F294" s="126" t="s">
        <v>108</v>
      </c>
      <c r="G294" s="126" t="s">
        <v>108</v>
      </c>
      <c r="H294" s="126" t="s">
        <v>270</v>
      </c>
      <c r="J294" s="88"/>
      <c r="K294" s="66"/>
      <c r="L294" s="66"/>
      <c r="M294" s="66"/>
    </row>
    <row r="295" spans="1:13" ht="12.75">
      <c r="A295" s="11" t="s">
        <v>57</v>
      </c>
      <c r="B295" s="129" t="s">
        <v>108</v>
      </c>
      <c r="C295" s="45" t="s">
        <v>108</v>
      </c>
      <c r="D295" s="126" t="s">
        <v>108</v>
      </c>
      <c r="E295" s="126" t="s">
        <v>108</v>
      </c>
      <c r="F295" s="126" t="s">
        <v>108</v>
      </c>
      <c r="G295" s="126" t="s">
        <v>108</v>
      </c>
      <c r="H295" s="126" t="s">
        <v>270</v>
      </c>
      <c r="J295" s="88"/>
      <c r="K295" s="66"/>
      <c r="L295" s="66"/>
      <c r="M295" s="66"/>
    </row>
    <row r="296" spans="1:13" ht="28.5" customHeight="1">
      <c r="A296" s="11" t="s">
        <v>246</v>
      </c>
      <c r="B296" s="129" t="s">
        <v>108</v>
      </c>
      <c r="C296" s="45" t="s">
        <v>108</v>
      </c>
      <c r="D296" s="126" t="s">
        <v>108</v>
      </c>
      <c r="E296" s="126" t="s">
        <v>108</v>
      </c>
      <c r="F296" s="126" t="s">
        <v>108</v>
      </c>
      <c r="G296" s="126" t="s">
        <v>108</v>
      </c>
      <c r="H296" s="126" t="s">
        <v>270</v>
      </c>
      <c r="J296" s="88"/>
      <c r="K296" s="66"/>
      <c r="L296" s="66"/>
      <c r="M296" s="66"/>
    </row>
    <row r="297" spans="1:13" ht="25.5">
      <c r="A297" s="11" t="s">
        <v>58</v>
      </c>
      <c r="B297" s="129" t="s">
        <v>84</v>
      </c>
      <c r="C297" s="45" t="s">
        <v>72</v>
      </c>
      <c r="D297" s="126" t="s">
        <v>108</v>
      </c>
      <c r="E297" s="126" t="s">
        <v>108</v>
      </c>
      <c r="F297" s="126" t="s">
        <v>108</v>
      </c>
      <c r="G297" s="126" t="s">
        <v>108</v>
      </c>
      <c r="H297" s="126" t="s">
        <v>270</v>
      </c>
      <c r="J297" s="88"/>
      <c r="K297" s="66"/>
      <c r="L297" s="66"/>
      <c r="M297" s="66"/>
    </row>
    <row r="298" spans="1:42" s="65" customFormat="1" ht="12.75">
      <c r="A298" s="157" t="s">
        <v>275</v>
      </c>
      <c r="B298" s="157"/>
      <c r="C298" s="157"/>
      <c r="D298" s="157"/>
      <c r="E298" s="157"/>
      <c r="F298" s="157"/>
      <c r="G298" s="157"/>
      <c r="H298" s="126" t="s">
        <v>270</v>
      </c>
      <c r="I298" s="69"/>
      <c r="J298" s="88"/>
      <c r="K298" s="66"/>
      <c r="L298" s="66"/>
      <c r="M298" s="66"/>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row>
    <row r="299" spans="1:13" ht="12.75">
      <c r="A299" s="10" t="s">
        <v>247</v>
      </c>
      <c r="B299" s="130"/>
      <c r="C299" s="131"/>
      <c r="D299" s="131"/>
      <c r="E299" s="131"/>
      <c r="F299" s="131"/>
      <c r="G299" s="132"/>
      <c r="H299" s="132"/>
      <c r="J299" s="88"/>
      <c r="K299" s="66"/>
      <c r="L299" s="66"/>
      <c r="M299" s="66"/>
    </row>
    <row r="300" spans="1:13" ht="12.75">
      <c r="A300" s="112" t="s">
        <v>248</v>
      </c>
      <c r="B300" s="15"/>
      <c r="C300" s="90"/>
      <c r="D300" s="90"/>
      <c r="E300" s="90"/>
      <c r="F300" s="90"/>
      <c r="G300" s="90"/>
      <c r="H300" s="91"/>
      <c r="J300" s="88"/>
      <c r="K300" s="66"/>
      <c r="L300" s="66"/>
      <c r="M300" s="66"/>
    </row>
    <row r="301" spans="1:13" ht="38.25" customHeight="1">
      <c r="A301" s="145" t="s">
        <v>396</v>
      </c>
      <c r="B301" s="145"/>
      <c r="C301" s="1"/>
      <c r="D301" s="8"/>
      <c r="E301" s="8"/>
      <c r="F301" s="21"/>
      <c r="G301" s="1"/>
      <c r="H301" s="8"/>
      <c r="J301" s="88"/>
      <c r="K301" s="66"/>
      <c r="L301" s="66"/>
      <c r="M301" s="66"/>
    </row>
    <row r="302" spans="1:13" ht="27.75" customHeight="1">
      <c r="A302" s="145" t="s">
        <v>86</v>
      </c>
      <c r="B302" s="145"/>
      <c r="C302" s="1"/>
      <c r="D302" s="8"/>
      <c r="E302" s="8"/>
      <c r="F302" s="21"/>
      <c r="G302" s="1"/>
      <c r="H302" s="8"/>
      <c r="J302" s="88"/>
      <c r="K302" s="66"/>
      <c r="L302" s="66"/>
      <c r="M302" s="66"/>
    </row>
    <row r="303" spans="1:13" ht="76.5">
      <c r="A303" s="11" t="s">
        <v>59</v>
      </c>
      <c r="B303" s="2" t="s">
        <v>87</v>
      </c>
      <c r="C303" s="1" t="s">
        <v>88</v>
      </c>
      <c r="D303" s="8" t="s">
        <v>108</v>
      </c>
      <c r="E303" s="8" t="s">
        <v>108</v>
      </c>
      <c r="F303" s="21" t="s">
        <v>108</v>
      </c>
      <c r="G303" s="1" t="s">
        <v>108</v>
      </c>
      <c r="H303" s="8" t="s">
        <v>270</v>
      </c>
      <c r="J303" s="88"/>
      <c r="K303" s="66"/>
      <c r="L303" s="66"/>
      <c r="M303" s="66"/>
    </row>
    <row r="304" spans="1:13" ht="51">
      <c r="A304" s="11" t="s">
        <v>60</v>
      </c>
      <c r="B304" s="2" t="s">
        <v>89</v>
      </c>
      <c r="C304" s="1" t="s">
        <v>90</v>
      </c>
      <c r="D304" s="8" t="s">
        <v>108</v>
      </c>
      <c r="E304" s="8" t="s">
        <v>108</v>
      </c>
      <c r="F304" s="21" t="s">
        <v>108</v>
      </c>
      <c r="G304" s="1" t="s">
        <v>108</v>
      </c>
      <c r="H304" s="8" t="s">
        <v>270</v>
      </c>
      <c r="J304" s="88"/>
      <c r="K304" s="66"/>
      <c r="L304" s="66"/>
      <c r="M304" s="66"/>
    </row>
    <row r="305" spans="1:13" ht="38.25">
      <c r="A305" s="11" t="s">
        <v>397</v>
      </c>
      <c r="B305" s="2" t="s">
        <v>66</v>
      </c>
      <c r="C305" s="1" t="s">
        <v>185</v>
      </c>
      <c r="D305" s="8" t="s">
        <v>108</v>
      </c>
      <c r="E305" s="8" t="s">
        <v>108</v>
      </c>
      <c r="F305" s="21" t="s">
        <v>108</v>
      </c>
      <c r="G305" s="1" t="s">
        <v>108</v>
      </c>
      <c r="H305" s="8" t="s">
        <v>270</v>
      </c>
      <c r="J305" s="88"/>
      <c r="K305" s="66"/>
      <c r="L305" s="66"/>
      <c r="M305" s="66"/>
    </row>
    <row r="306" spans="1:13" ht="76.5">
      <c r="A306" s="11" t="s">
        <v>100</v>
      </c>
      <c r="B306" s="2" t="s">
        <v>91</v>
      </c>
      <c r="C306" s="1" t="s">
        <v>72</v>
      </c>
      <c r="D306" s="8" t="s">
        <v>108</v>
      </c>
      <c r="E306" s="8" t="s">
        <v>108</v>
      </c>
      <c r="F306" s="21" t="s">
        <v>108</v>
      </c>
      <c r="G306" s="1" t="s">
        <v>108</v>
      </c>
      <c r="H306" s="8" t="s">
        <v>270</v>
      </c>
      <c r="J306" s="88"/>
      <c r="K306" s="66"/>
      <c r="L306" s="66"/>
      <c r="M306" s="66"/>
    </row>
    <row r="307" spans="1:13" ht="25.5" customHeight="1">
      <c r="A307" s="11" t="s">
        <v>92</v>
      </c>
      <c r="B307" s="2"/>
      <c r="C307" s="1"/>
      <c r="D307" s="8"/>
      <c r="E307" s="8"/>
      <c r="F307" s="21"/>
      <c r="G307" s="1"/>
      <c r="H307" s="8"/>
      <c r="J307" s="88"/>
      <c r="K307" s="66"/>
      <c r="L307" s="66"/>
      <c r="M307" s="66"/>
    </row>
    <row r="308" spans="1:13" ht="38.25">
      <c r="A308" s="11" t="s">
        <v>249</v>
      </c>
      <c r="B308" s="2" t="s">
        <v>93</v>
      </c>
      <c r="C308" s="19" t="s">
        <v>72</v>
      </c>
      <c r="D308" s="8" t="s">
        <v>108</v>
      </c>
      <c r="E308" s="8" t="s">
        <v>108</v>
      </c>
      <c r="F308" s="21" t="s">
        <v>108</v>
      </c>
      <c r="G308" s="1" t="s">
        <v>108</v>
      </c>
      <c r="H308" s="8" t="s">
        <v>270</v>
      </c>
      <c r="J308" s="88"/>
      <c r="K308" s="66"/>
      <c r="L308" s="66"/>
      <c r="M308" s="66"/>
    </row>
    <row r="309" spans="1:13" ht="25.5" customHeight="1">
      <c r="A309" s="11" t="s">
        <v>337</v>
      </c>
      <c r="B309" s="2"/>
      <c r="C309" s="1"/>
      <c r="D309" s="8"/>
      <c r="E309" s="8"/>
      <c r="F309" s="21"/>
      <c r="G309" s="1"/>
      <c r="H309" s="8"/>
      <c r="J309" s="88"/>
      <c r="K309" s="66"/>
      <c r="L309" s="66"/>
      <c r="M309" s="66"/>
    </row>
    <row r="310" spans="1:13" ht="89.25">
      <c r="A310" s="11" t="s">
        <v>101</v>
      </c>
      <c r="B310" s="2" t="s">
        <v>94</v>
      </c>
      <c r="C310" s="1" t="s">
        <v>72</v>
      </c>
      <c r="D310" s="8" t="s">
        <v>95</v>
      </c>
      <c r="E310" s="8" t="s">
        <v>95</v>
      </c>
      <c r="F310" s="83">
        <v>100</v>
      </c>
      <c r="G310" s="28">
        <v>96.9</v>
      </c>
      <c r="H310" s="9">
        <f>F310/G310*100</f>
        <v>103.19917440660473</v>
      </c>
      <c r="I310" s="69" t="s">
        <v>208</v>
      </c>
      <c r="J310" s="88" t="s">
        <v>143</v>
      </c>
      <c r="K310" s="66"/>
      <c r="L310" s="66"/>
      <c r="M310" s="66"/>
    </row>
    <row r="311" spans="1:42" s="65" customFormat="1" ht="12" customHeight="1">
      <c r="A311" s="157" t="s">
        <v>276</v>
      </c>
      <c r="B311" s="157"/>
      <c r="C311" s="157"/>
      <c r="D311" s="157"/>
      <c r="E311" s="157"/>
      <c r="F311" s="157"/>
      <c r="G311" s="157"/>
      <c r="H311" s="9">
        <f>SUM(H310/1)</f>
        <v>103.19917440660473</v>
      </c>
      <c r="I311" s="69"/>
      <c r="J311" s="88"/>
      <c r="K311" s="66"/>
      <c r="L311" s="66"/>
      <c r="M311" s="66"/>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row>
    <row r="312" spans="1:13" ht="12.75">
      <c r="A312" s="11"/>
      <c r="B312" s="18"/>
      <c r="C312" s="5"/>
      <c r="D312" s="9"/>
      <c r="E312" s="9"/>
      <c r="F312" s="83"/>
      <c r="G312" s="28"/>
      <c r="H312" s="9"/>
      <c r="J312" s="88"/>
      <c r="K312" s="66"/>
      <c r="L312" s="66"/>
      <c r="M312" s="66"/>
    </row>
    <row r="313" spans="1:13" ht="66.75" customHeight="1">
      <c r="A313" s="145" t="s">
        <v>398</v>
      </c>
      <c r="B313" s="145"/>
      <c r="C313" s="145"/>
      <c r="D313" s="145"/>
      <c r="E313" s="145"/>
      <c r="F313" s="145"/>
      <c r="G313" s="145"/>
      <c r="H313" s="133">
        <f>SUM(H12+H13+H14+H19+H29+H32+H38+H41+H44+H47+H115+H128+H133+H139+H140+H142+H144+H146+H148+H149+H173+H175+H185+H202+H208+H244+H247+H250+H253+H260+H268+H274+H276+H310)/34</f>
        <v>160.79575923776</v>
      </c>
      <c r="J313" s="88"/>
      <c r="K313" s="66"/>
      <c r="L313" s="66"/>
      <c r="M313" s="66"/>
    </row>
    <row r="314" spans="1:42" s="64" customFormat="1" ht="58.5" customHeight="1">
      <c r="A314" s="145" t="s">
        <v>262</v>
      </c>
      <c r="B314" s="145"/>
      <c r="C314" s="145"/>
      <c r="D314" s="145"/>
      <c r="E314" s="145"/>
      <c r="F314" s="145"/>
      <c r="G314" s="145"/>
      <c r="H314" s="133">
        <f>5467.1/71</f>
        <v>77.00140845070423</v>
      </c>
      <c r="I314" s="69"/>
      <c r="J314" s="88"/>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row>
    <row r="315" spans="1:13" ht="54.75" customHeight="1">
      <c r="A315" s="150" t="s">
        <v>400</v>
      </c>
      <c r="B315" s="150"/>
      <c r="C315" s="150"/>
      <c r="D315" s="150"/>
      <c r="E315" s="150"/>
      <c r="F315" s="150"/>
      <c r="G315" s="150"/>
      <c r="H315" s="150"/>
      <c r="J315" s="88"/>
      <c r="K315" s="66"/>
      <c r="L315" s="66"/>
      <c r="M315" s="66"/>
    </row>
    <row r="316" spans="1:13" ht="12.75">
      <c r="A316" s="63"/>
      <c r="B316" s="134"/>
      <c r="C316" s="134"/>
      <c r="D316" s="135"/>
      <c r="E316" s="135"/>
      <c r="F316" s="136"/>
      <c r="G316" s="134"/>
      <c r="H316" s="66"/>
      <c r="J316" s="88"/>
      <c r="K316" s="66"/>
      <c r="L316" s="66"/>
      <c r="M316" s="66"/>
    </row>
    <row r="317" spans="1:42" s="64" customFormat="1" ht="12.75">
      <c r="A317" s="172" t="s">
        <v>179</v>
      </c>
      <c r="B317" s="173"/>
      <c r="C317" s="173"/>
      <c r="D317" s="173"/>
      <c r="E317" s="173"/>
      <c r="F317" s="173"/>
      <c r="G317" s="173"/>
      <c r="H317" s="66"/>
      <c r="I317" s="69"/>
      <c r="J317" s="88"/>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row>
    <row r="318" spans="1:42" s="64" customFormat="1" ht="12.75">
      <c r="A318" s="63" t="s">
        <v>399</v>
      </c>
      <c r="B318" s="134"/>
      <c r="C318" s="134"/>
      <c r="D318" s="135"/>
      <c r="E318" s="135"/>
      <c r="F318" s="136"/>
      <c r="G318" s="134"/>
      <c r="H318" s="66"/>
      <c r="I318" s="69"/>
      <c r="J318" s="88"/>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row>
  </sheetData>
  <mergeCells count="141">
    <mergeCell ref="F1:H1"/>
    <mergeCell ref="F2:H2"/>
    <mergeCell ref="A314:G314"/>
    <mergeCell ref="A317:G317"/>
    <mergeCell ref="A217:G217"/>
    <mergeCell ref="A264:G264"/>
    <mergeCell ref="A277:G277"/>
    <mergeCell ref="A298:G298"/>
    <mergeCell ref="A311:G311"/>
    <mergeCell ref="A267:B267"/>
    <mergeCell ref="A273:B273"/>
    <mergeCell ref="A275:B275"/>
    <mergeCell ref="A134:G134"/>
    <mergeCell ref="A150:G150"/>
    <mergeCell ref="A240:A242"/>
    <mergeCell ref="A153:B153"/>
    <mergeCell ref="A159:B159"/>
    <mergeCell ref="A162:B162"/>
    <mergeCell ref="A156:A158"/>
    <mergeCell ref="A187:B187"/>
    <mergeCell ref="A86:B86"/>
    <mergeCell ref="A90:B90"/>
    <mergeCell ref="A94:B94"/>
    <mergeCell ref="A92:G92"/>
    <mergeCell ref="A124:A125"/>
    <mergeCell ref="A126:A127"/>
    <mergeCell ref="A95:B95"/>
    <mergeCell ref="A116:B116"/>
    <mergeCell ref="A117:B117"/>
    <mergeCell ref="A130:B130"/>
    <mergeCell ref="A82:B82"/>
    <mergeCell ref="A219:B219"/>
    <mergeCell ref="A266:B266"/>
    <mergeCell ref="A253:A255"/>
    <mergeCell ref="A234:A236"/>
    <mergeCell ref="A250:A252"/>
    <mergeCell ref="A237:A239"/>
    <mergeCell ref="A243:B243"/>
    <mergeCell ref="A244:A246"/>
    <mergeCell ref="A280:B280"/>
    <mergeCell ref="A301:B301"/>
    <mergeCell ref="A302:B302"/>
    <mergeCell ref="A279:B279"/>
    <mergeCell ref="A210:B210"/>
    <mergeCell ref="A170:B170"/>
    <mergeCell ref="A137:B137"/>
    <mergeCell ref="A152:B152"/>
    <mergeCell ref="A138:B138"/>
    <mergeCell ref="A131:B131"/>
    <mergeCell ref="A194:B194"/>
    <mergeCell ref="A195:B195"/>
    <mergeCell ref="A205:B205"/>
    <mergeCell ref="A65:B65"/>
    <mergeCell ref="A70:B70"/>
    <mergeCell ref="A75:B75"/>
    <mergeCell ref="A76:B76"/>
    <mergeCell ref="A72:G72"/>
    <mergeCell ref="A46:B46"/>
    <mergeCell ref="A50:B50"/>
    <mergeCell ref="A51:B51"/>
    <mergeCell ref="A63:B63"/>
    <mergeCell ref="A56:A58"/>
    <mergeCell ref="A48:G48"/>
    <mergeCell ref="A49:B49"/>
    <mergeCell ref="H184:H186"/>
    <mergeCell ref="A160:A161"/>
    <mergeCell ref="A180:A181"/>
    <mergeCell ref="A184:A186"/>
    <mergeCell ref="A171:B171"/>
    <mergeCell ref="A174:B174"/>
    <mergeCell ref="A178:B178"/>
    <mergeCell ref="A179:B179"/>
    <mergeCell ref="A182:B182"/>
    <mergeCell ref="A183:B183"/>
    <mergeCell ref="G139:G140"/>
    <mergeCell ref="A270:A271"/>
    <mergeCell ref="A256:A258"/>
    <mergeCell ref="A223:A225"/>
    <mergeCell ref="A228:A230"/>
    <mergeCell ref="A231:A233"/>
    <mergeCell ref="A196:A201"/>
    <mergeCell ref="A207:A208"/>
    <mergeCell ref="G184:G186"/>
    <mergeCell ref="A220:B220"/>
    <mergeCell ref="A141:B141"/>
    <mergeCell ref="B139:B140"/>
    <mergeCell ref="A214:B214"/>
    <mergeCell ref="A176:G176"/>
    <mergeCell ref="A168:G168"/>
    <mergeCell ref="A192:G192"/>
    <mergeCell ref="A163:A167"/>
    <mergeCell ref="A189:A191"/>
    <mergeCell ref="A211:A212"/>
    <mergeCell ref="F139:F140"/>
    <mergeCell ref="A77:A78"/>
    <mergeCell ref="C21:C22"/>
    <mergeCell ref="D21:D22"/>
    <mergeCell ref="A23:B23"/>
    <mergeCell ref="A27:B27"/>
    <mergeCell ref="A36:B36"/>
    <mergeCell ref="A42:B42"/>
    <mergeCell ref="A43:B43"/>
    <mergeCell ref="A45:B45"/>
    <mergeCell ref="A37:B37"/>
    <mergeCell ref="A20:B20"/>
    <mergeCell ref="A28:B28"/>
    <mergeCell ref="A30:B30"/>
    <mergeCell ref="A31:B31"/>
    <mergeCell ref="A25:G25"/>
    <mergeCell ref="E21:E22"/>
    <mergeCell ref="B21:B22"/>
    <mergeCell ref="D5:F5"/>
    <mergeCell ref="F21:F22"/>
    <mergeCell ref="A118:A119"/>
    <mergeCell ref="A33:B33"/>
    <mergeCell ref="A34:B34"/>
    <mergeCell ref="A5:A6"/>
    <mergeCell ref="B5:B6"/>
    <mergeCell ref="C5:C6"/>
    <mergeCell ref="A10:B10"/>
    <mergeCell ref="A11:B11"/>
    <mergeCell ref="A315:H315"/>
    <mergeCell ref="A260:A262"/>
    <mergeCell ref="C139:C140"/>
    <mergeCell ref="D139:D140"/>
    <mergeCell ref="E139:E140"/>
    <mergeCell ref="A188:B188"/>
    <mergeCell ref="A143:B143"/>
    <mergeCell ref="A145:B145"/>
    <mergeCell ref="A147:B147"/>
    <mergeCell ref="A247:A249"/>
    <mergeCell ref="A4:H4"/>
    <mergeCell ref="A313:G313"/>
    <mergeCell ref="A40:B40"/>
    <mergeCell ref="A39:B39"/>
    <mergeCell ref="A120:A121"/>
    <mergeCell ref="A122:A123"/>
    <mergeCell ref="G5:G6"/>
    <mergeCell ref="H5:H6"/>
    <mergeCell ref="G21:G22"/>
    <mergeCell ref="H21:H22"/>
  </mergeCells>
  <printOptions/>
  <pageMargins left="0.984251968503937" right="0.5905511811023623" top="0.5905511811023623" bottom="0.5905511811023623"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Мэрия Тольятти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осянкина</cp:lastModifiedBy>
  <cp:lastPrinted>2011-05-24T09:14:14Z</cp:lastPrinted>
  <dcterms:created xsi:type="dcterms:W3CDTF">2011-01-19T07:04:32Z</dcterms:created>
  <dcterms:modified xsi:type="dcterms:W3CDTF">2011-05-24T09:40:05Z</dcterms:modified>
  <cp:category/>
  <cp:version/>
  <cp:contentType/>
  <cp:contentStatus/>
</cp:coreProperties>
</file>