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'Лист1'!$A$1:$T$33</definedName>
  </definedNames>
  <calcPr fullCalcOnLoad="1"/>
</workbook>
</file>

<file path=xl/sharedStrings.xml><?xml version="1.0" encoding="utf-8"?>
<sst xmlns="http://schemas.openxmlformats.org/spreadsheetml/2006/main" count="35" uniqueCount="33">
  <si>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</si>
  <si>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</si>
  <si>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«Дети городского округа Тольятти на 2010-2020 годы»</t>
  </si>
  <si>
    <t>№ п/п</t>
  </si>
  <si>
    <t>Наименование программы</t>
  </si>
  <si>
    <t>ИТОГО:</t>
  </si>
  <si>
    <t>Перечень долгосрочных целевых программ, подлежащих финансированию из бюджета городского округа Тольятти, на 2011 год и плановый период 2012 и 2013 годов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</si>
  <si>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</si>
  <si>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</si>
  <si>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</si>
  <si>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2011 год</t>
  </si>
  <si>
    <t>2012 год</t>
  </si>
  <si>
    <t>2013 год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</si>
  <si>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</si>
  <si>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16.03.</t>
  </si>
  <si>
    <t xml:space="preserve">   А.И.Зверев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</si>
  <si>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</si>
  <si>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</si>
  <si>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«Развитие туризма на территории городского округа Тольятти на 2011-2013гг.»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</si>
  <si>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</si>
  <si>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01.06.</t>
  </si>
  <si>
    <t>06.07.</t>
  </si>
  <si>
    <t xml:space="preserve">                                                                                                    Приложение №9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</si>
  <si>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</si>
  <si>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</si>
  <si>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от 15.12.2010 №425</t>
  </si>
  <si>
    <t>06.07.2011 №_____</t>
  </si>
  <si>
    <t>Сумма (тыс.руб.)</t>
  </si>
  <si>
    <r>
      <t xml:space="preserve">Долгосрочная целевая программа городского округа Тольятти </t>
    </r>
    <r>
      <rPr>
        <sz val="18"/>
        <rFont val="Arial"/>
        <family val="2"/>
      </rPr>
      <t>«</t>
    </r>
    <r>
      <rPr>
        <sz val="18"/>
        <rFont val="Times New Roman"/>
        <family val="1"/>
      </rPr>
      <t>Молодой семье - доступное жильё</t>
    </r>
    <r>
      <rPr>
        <sz val="18"/>
        <color indexed="10"/>
        <rFont val="Arial"/>
        <family val="2"/>
      </rPr>
      <t xml:space="preserve"> </t>
    </r>
    <r>
      <rPr>
        <sz val="18"/>
        <rFont val="Times New Roman"/>
        <family val="1"/>
      </rPr>
      <t>на 2011-2015гг.»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</si>
  <si>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</si>
  <si>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Председатель Думы 
городского округа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</si>
  <si>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</si>
  <si>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Долгосрочная целевая программа «Культура Тольятти в современных условиях 
(2011-2018гг.)»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</si>
</sst>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sz val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27" fillId="24" borderId="0" xfId="0" applyFont="1" applyFill="1" applyAlignment="1">
      <alignment/>
    </xf>
    <xf numFmtId="0" fontId="6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16" fontId="4" fillId="0" borderId="24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7" fillId="24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wrapText="1"/>
    </xf>
    <xf numFmtId="0" fontId="29" fillId="24" borderId="0" xfId="0" applyFont="1" applyFill="1" applyAlignment="1">
      <alignment horizontal="left"/>
    </xf>
    <xf numFmtId="0" fontId="29" fillId="24" borderId="28" xfId="0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Zeros="0" tabSelected="1" view="pageBreakPreview" zoomScaleSheetLayoutView="100" zoomScalePageLayoutView="0" workbookViewId="0" topLeftCell="A29">
      <selection activeCell="H33" sqref="H33:T33"/>
    </sheetView>
  </sheetViews>
  <sheetFormatPr defaultColWidth="9.00390625" defaultRowHeight="12.75"/>
  <cols>
    <col min="1" max="1" width="8.375" style="0" customWidth="1"/>
    <col min="2" max="2" width="64.75390625" style="0" customWidth="1"/>
    <col min="3" max="3" width="20.125" style="0" hidden="1" customWidth="1"/>
    <col min="4" max="4" width="15.125" style="0" hidden="1" customWidth="1"/>
    <col min="5" max="5" width="15.00390625" style="0" hidden="1" customWidth="1"/>
    <col min="6" max="6" width="14.00390625" style="0" hidden="1" customWidth="1"/>
    <col min="7" max="7" width="17.00390625" style="0" hidden="1" customWidth="1"/>
    <col min="8" max="8" width="17.75390625" style="0" customWidth="1"/>
    <col min="9" max="9" width="15.875" style="0" hidden="1" customWidth="1"/>
    <col min="10" max="11" width="14.25390625" style="0" hidden="1" customWidth="1"/>
    <col min="12" max="13" width="13.375" style="0" hidden="1" customWidth="1"/>
    <col min="14" max="14" width="13.375" style="0" customWidth="1"/>
    <col min="15" max="16" width="13.625" style="0" hidden="1" customWidth="1"/>
    <col min="17" max="17" width="11.25390625" style="0" hidden="1" customWidth="1"/>
    <col min="18" max="19" width="13.625" style="0" hidden="1" customWidth="1"/>
    <col min="20" max="20" width="13.375" style="0" customWidth="1"/>
  </cols>
  <sheetData>
    <row r="1" spans="1:20" ht="2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0.2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20.25">
      <c r="A3" s="33"/>
      <c r="B3" s="33"/>
      <c r="C3" s="33"/>
      <c r="D3" s="33"/>
      <c r="E3" s="33"/>
      <c r="F3" s="33"/>
      <c r="G3" s="33"/>
      <c r="H3" s="42" t="s">
        <v>26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7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  <c r="R4" s="35"/>
      <c r="S4" s="35"/>
      <c r="T4" s="35"/>
    </row>
    <row r="5" spans="1:20" ht="20.2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20.25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0.25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08.75" customHeight="1" thickBot="1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38" customFormat="1" ht="32.25" customHeight="1" thickBot="1">
      <c r="A9" s="49" t="s">
        <v>3</v>
      </c>
      <c r="B9" s="43" t="s">
        <v>4</v>
      </c>
      <c r="C9" s="51" t="s">
        <v>27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0" s="38" customFormat="1" ht="37.5" customHeight="1" thickBot="1">
      <c r="A10" s="50"/>
      <c r="B10" s="44"/>
      <c r="C10" s="39" t="s">
        <v>10</v>
      </c>
      <c r="D10" s="39" t="s">
        <v>14</v>
      </c>
      <c r="E10" s="40">
        <v>40653</v>
      </c>
      <c r="F10" s="41" t="s">
        <v>20</v>
      </c>
      <c r="G10" s="41" t="s">
        <v>21</v>
      </c>
      <c r="H10" s="39">
        <v>2011</v>
      </c>
      <c r="I10" s="39" t="s">
        <v>11</v>
      </c>
      <c r="J10" s="39" t="s">
        <v>14</v>
      </c>
      <c r="K10" s="40">
        <v>40653</v>
      </c>
      <c r="L10" s="40">
        <v>40695</v>
      </c>
      <c r="M10" s="40">
        <v>40730</v>
      </c>
      <c r="N10" s="39">
        <v>2012</v>
      </c>
      <c r="O10" s="39" t="s">
        <v>12</v>
      </c>
      <c r="P10" s="40">
        <v>40618</v>
      </c>
      <c r="Q10" s="40">
        <v>40653</v>
      </c>
      <c r="R10" s="40">
        <v>40695</v>
      </c>
      <c r="S10" s="40">
        <v>40730</v>
      </c>
      <c r="T10" s="39">
        <v>2013</v>
      </c>
    </row>
    <row r="11" spans="1:20" ht="139.5">
      <c r="A11" s="13">
        <v>1</v>
      </c>
      <c r="B11" s="15" t="s">
        <v>0</v>
      </c>
      <c r="C11" s="5">
        <v>73830</v>
      </c>
      <c r="D11" s="5">
        <v>-600</v>
      </c>
      <c r="E11" s="5"/>
      <c r="F11" s="5">
        <f>-400-336-4-5</f>
        <v>-745</v>
      </c>
      <c r="G11" s="5">
        <v>200</v>
      </c>
      <c r="H11" s="5">
        <f>C11+D11+E11+F11+G11</f>
        <v>72685</v>
      </c>
      <c r="I11" s="5"/>
      <c r="J11" s="5"/>
      <c r="K11" s="5"/>
      <c r="L11" s="20"/>
      <c r="M11" s="20"/>
      <c r="N11" s="20">
        <f>M11+L11+K11+J11+I11</f>
        <v>0</v>
      </c>
      <c r="O11" s="20"/>
      <c r="P11" s="20"/>
      <c r="Q11" s="5"/>
      <c r="R11" s="5"/>
      <c r="S11" s="5"/>
      <c r="T11" s="5">
        <f>O11+P11+Q11+R11+S11</f>
        <v>0</v>
      </c>
    </row>
    <row r="12" spans="1:20" ht="96.75" customHeight="1">
      <c r="A12" s="10">
        <v>2</v>
      </c>
      <c r="B12" s="2" t="s">
        <v>1</v>
      </c>
      <c r="C12" s="6">
        <v>16864</v>
      </c>
      <c r="D12" s="6"/>
      <c r="E12" s="5">
        <f>-16864+50000</f>
        <v>33136</v>
      </c>
      <c r="F12" s="5">
        <f>3664+6818</f>
        <v>10482</v>
      </c>
      <c r="G12" s="5"/>
      <c r="H12" s="5">
        <f aca="true" t="shared" si="0" ref="H12:H31">C12+D12+E12+F12+G12</f>
        <v>60482</v>
      </c>
      <c r="I12" s="6"/>
      <c r="J12" s="6"/>
      <c r="K12" s="5">
        <v>50000</v>
      </c>
      <c r="L12" s="20"/>
      <c r="M12" s="20"/>
      <c r="N12" s="20">
        <f aca="true" t="shared" si="1" ref="N12:N31">M12+L12+K12+J12+I12</f>
        <v>50000</v>
      </c>
      <c r="O12" s="21"/>
      <c r="P12" s="20"/>
      <c r="Q12" s="5"/>
      <c r="R12" s="5"/>
      <c r="S12" s="5"/>
      <c r="T12" s="5">
        <f aca="true" t="shared" si="2" ref="T12:T31">O12+P12+Q12+R12+S12</f>
        <v>0</v>
      </c>
    </row>
    <row r="13" spans="1:20" ht="74.25" customHeight="1">
      <c r="A13" s="10">
        <v>2</v>
      </c>
      <c r="B13" s="2" t="s">
        <v>2</v>
      </c>
      <c r="C13" s="6">
        <v>58403</v>
      </c>
      <c r="D13" s="6">
        <f>-40230+39083</f>
        <v>-1147</v>
      </c>
      <c r="E13" s="5">
        <f>2060+183-27</f>
        <v>2216</v>
      </c>
      <c r="F13" s="5">
        <f>46035-1+60000</f>
        <v>106034</v>
      </c>
      <c r="G13" s="5">
        <v>10000</v>
      </c>
      <c r="H13" s="5">
        <f t="shared" si="0"/>
        <v>175506</v>
      </c>
      <c r="I13" s="6">
        <v>23544</v>
      </c>
      <c r="J13" s="31">
        <v>1384</v>
      </c>
      <c r="K13" s="5"/>
      <c r="L13" s="20"/>
      <c r="M13" s="20"/>
      <c r="N13" s="20">
        <f t="shared" si="1"/>
        <v>24928</v>
      </c>
      <c r="O13" s="21">
        <v>18353</v>
      </c>
      <c r="P13" s="32">
        <v>8013</v>
      </c>
      <c r="Q13" s="5"/>
      <c r="R13" s="5"/>
      <c r="S13" s="5"/>
      <c r="T13" s="5">
        <f t="shared" si="2"/>
        <v>26366</v>
      </c>
    </row>
    <row r="14" spans="1:20" ht="96.75" customHeight="1">
      <c r="A14" s="10">
        <v>3</v>
      </c>
      <c r="B14" s="2" t="s">
        <v>19</v>
      </c>
      <c r="C14" s="6">
        <v>14784</v>
      </c>
      <c r="D14" s="6">
        <f>6382+38+672+3</f>
        <v>7095</v>
      </c>
      <c r="E14" s="5"/>
      <c r="F14" s="5">
        <f>3656+15833+7900+192+165+27639+30</f>
        <v>55415</v>
      </c>
      <c r="G14" s="5">
        <f>1207+14174</f>
        <v>15381</v>
      </c>
      <c r="H14" s="5">
        <f t="shared" si="0"/>
        <v>92675</v>
      </c>
      <c r="I14" s="6"/>
      <c r="J14" s="6"/>
      <c r="K14" s="5"/>
      <c r="L14" s="20"/>
      <c r="M14" s="20"/>
      <c r="N14" s="20">
        <f t="shared" si="1"/>
        <v>0</v>
      </c>
      <c r="O14" s="21"/>
      <c r="P14" s="20"/>
      <c r="Q14" s="5"/>
      <c r="R14" s="5"/>
      <c r="S14" s="5"/>
      <c r="T14" s="5">
        <f t="shared" si="2"/>
        <v>0</v>
      </c>
    </row>
    <row r="15" spans="1:20" ht="23.25" hidden="1">
      <c r="A15" s="10"/>
      <c r="B15" s="3"/>
      <c r="C15" s="6"/>
      <c r="D15" s="6"/>
      <c r="E15" s="5"/>
      <c r="F15" s="5"/>
      <c r="G15" s="5"/>
      <c r="H15" s="5">
        <f t="shared" si="0"/>
        <v>0</v>
      </c>
      <c r="I15" s="6"/>
      <c r="J15" s="6"/>
      <c r="K15" s="5"/>
      <c r="L15" s="20"/>
      <c r="M15" s="20"/>
      <c r="N15" s="20">
        <f t="shared" si="1"/>
        <v>0</v>
      </c>
      <c r="O15" s="21"/>
      <c r="P15" s="20"/>
      <c r="Q15" s="5"/>
      <c r="R15" s="5"/>
      <c r="S15" s="5"/>
      <c r="T15" s="5">
        <f t="shared" si="2"/>
        <v>0</v>
      </c>
    </row>
    <row r="16" spans="1:20" ht="23.25" hidden="1">
      <c r="A16" s="10"/>
      <c r="B16" s="2"/>
      <c r="C16" s="6"/>
      <c r="D16" s="6"/>
      <c r="E16" s="5"/>
      <c r="F16" s="5"/>
      <c r="G16" s="5"/>
      <c r="H16" s="5">
        <f t="shared" si="0"/>
        <v>0</v>
      </c>
      <c r="I16" s="6"/>
      <c r="J16" s="6"/>
      <c r="K16" s="5"/>
      <c r="L16" s="20"/>
      <c r="M16" s="20"/>
      <c r="N16" s="20">
        <f t="shared" si="1"/>
        <v>0</v>
      </c>
      <c r="O16" s="21"/>
      <c r="P16" s="20"/>
      <c r="Q16" s="5"/>
      <c r="R16" s="5"/>
      <c r="S16" s="5"/>
      <c r="T16" s="5">
        <f t="shared" si="2"/>
        <v>0</v>
      </c>
    </row>
    <row r="17" spans="1:20" ht="23.25" hidden="1">
      <c r="A17" s="10"/>
      <c r="B17" s="2"/>
      <c r="C17" s="6"/>
      <c r="D17" s="6"/>
      <c r="E17" s="5"/>
      <c r="F17" s="5"/>
      <c r="G17" s="5"/>
      <c r="H17" s="5">
        <f t="shared" si="0"/>
        <v>0</v>
      </c>
      <c r="I17" s="6"/>
      <c r="J17" s="6"/>
      <c r="K17" s="5"/>
      <c r="L17" s="20"/>
      <c r="M17" s="20"/>
      <c r="N17" s="20">
        <f t="shared" si="1"/>
        <v>0</v>
      </c>
      <c r="O17" s="21"/>
      <c r="P17" s="20"/>
      <c r="Q17" s="5"/>
      <c r="R17" s="5"/>
      <c r="S17" s="5"/>
      <c r="T17" s="5">
        <f t="shared" si="2"/>
        <v>0</v>
      </c>
    </row>
    <row r="18" spans="1:20" ht="23.25" hidden="1">
      <c r="A18" s="10"/>
      <c r="B18" s="2"/>
      <c r="C18" s="6"/>
      <c r="D18" s="6"/>
      <c r="E18" s="5"/>
      <c r="F18" s="5"/>
      <c r="G18" s="5"/>
      <c r="H18" s="5">
        <f t="shared" si="0"/>
        <v>0</v>
      </c>
      <c r="I18" s="6"/>
      <c r="J18" s="6"/>
      <c r="K18" s="5"/>
      <c r="L18" s="20"/>
      <c r="M18" s="20"/>
      <c r="N18" s="20">
        <f t="shared" si="1"/>
        <v>0</v>
      </c>
      <c r="O18" s="21"/>
      <c r="P18" s="20"/>
      <c r="Q18" s="5"/>
      <c r="R18" s="5"/>
      <c r="S18" s="5"/>
      <c r="T18" s="5">
        <f t="shared" si="2"/>
        <v>0</v>
      </c>
    </row>
    <row r="19" spans="1:20" ht="184.5" customHeight="1">
      <c r="A19" s="10">
        <v>4</v>
      </c>
      <c r="B19" s="3" t="s">
        <v>31</v>
      </c>
      <c r="C19" s="9">
        <f>2632+12552</f>
        <v>15184</v>
      </c>
      <c r="D19" s="9"/>
      <c r="E19" s="17"/>
      <c r="F19" s="17"/>
      <c r="G19" s="17"/>
      <c r="H19" s="5">
        <f t="shared" si="0"/>
        <v>15184</v>
      </c>
      <c r="I19" s="6"/>
      <c r="J19" s="6"/>
      <c r="K19" s="5"/>
      <c r="L19" s="20"/>
      <c r="M19" s="20"/>
      <c r="N19" s="20">
        <f t="shared" si="1"/>
        <v>0</v>
      </c>
      <c r="O19" s="21"/>
      <c r="P19" s="20"/>
      <c r="Q19" s="5"/>
      <c r="R19" s="5"/>
      <c r="S19" s="5"/>
      <c r="T19" s="5">
        <f t="shared" si="2"/>
        <v>0</v>
      </c>
    </row>
    <row r="20" spans="1:20" ht="23.25" hidden="1">
      <c r="A20" s="10"/>
      <c r="B20" s="2"/>
      <c r="C20" s="6"/>
      <c r="D20" s="6"/>
      <c r="E20" s="5"/>
      <c r="F20" s="5"/>
      <c r="G20" s="5"/>
      <c r="H20" s="5">
        <f t="shared" si="0"/>
        <v>0</v>
      </c>
      <c r="I20" s="6"/>
      <c r="J20" s="6"/>
      <c r="K20" s="5"/>
      <c r="L20" s="20"/>
      <c r="M20" s="20"/>
      <c r="N20" s="20">
        <f t="shared" si="1"/>
        <v>0</v>
      </c>
      <c r="O20" s="21"/>
      <c r="P20" s="20"/>
      <c r="Q20" s="5"/>
      <c r="R20" s="5"/>
      <c r="S20" s="5"/>
      <c r="T20" s="5">
        <f t="shared" si="2"/>
        <v>0</v>
      </c>
    </row>
    <row r="21" spans="1:20" ht="116.25">
      <c r="A21" s="10">
        <v>5</v>
      </c>
      <c r="B21" s="16" t="s">
        <v>29</v>
      </c>
      <c r="C21" s="6">
        <v>101</v>
      </c>
      <c r="D21" s="6"/>
      <c r="E21" s="5">
        <v>108592</v>
      </c>
      <c r="F21" s="5">
        <v>2112</v>
      </c>
      <c r="G21" s="5"/>
      <c r="H21" s="5">
        <f t="shared" si="0"/>
        <v>110805</v>
      </c>
      <c r="I21" s="6"/>
      <c r="J21" s="6"/>
      <c r="K21" s="5"/>
      <c r="L21" s="20"/>
      <c r="M21" s="20"/>
      <c r="N21" s="20">
        <f t="shared" si="1"/>
        <v>0</v>
      </c>
      <c r="O21" s="21"/>
      <c r="P21" s="20"/>
      <c r="Q21" s="5"/>
      <c r="R21" s="5"/>
      <c r="S21" s="5"/>
      <c r="T21" s="5">
        <f t="shared" si="2"/>
        <v>0</v>
      </c>
    </row>
    <row r="22" spans="1:20" ht="23.25" hidden="1">
      <c r="A22" s="10"/>
      <c r="B22" s="2"/>
      <c r="C22" s="6"/>
      <c r="D22" s="6"/>
      <c r="E22" s="5"/>
      <c r="F22" s="5"/>
      <c r="G22" s="5"/>
      <c r="H22" s="5">
        <f t="shared" si="0"/>
        <v>0</v>
      </c>
      <c r="I22" s="6"/>
      <c r="J22" s="6"/>
      <c r="K22" s="5"/>
      <c r="L22" s="20"/>
      <c r="M22" s="20"/>
      <c r="N22" s="20">
        <f t="shared" si="1"/>
        <v>0</v>
      </c>
      <c r="O22" s="21"/>
      <c r="P22" s="20"/>
      <c r="Q22" s="5"/>
      <c r="R22" s="5"/>
      <c r="S22" s="5"/>
      <c r="T22" s="5">
        <f t="shared" si="2"/>
        <v>0</v>
      </c>
    </row>
    <row r="23" spans="1:20" ht="99.75" customHeight="1">
      <c r="A23" s="10">
        <v>6</v>
      </c>
      <c r="B23" s="2" t="s">
        <v>7</v>
      </c>
      <c r="C23" s="6">
        <v>11750</v>
      </c>
      <c r="D23" s="6">
        <v>4451</v>
      </c>
      <c r="E23" s="5">
        <v>17364</v>
      </c>
      <c r="F23" s="5"/>
      <c r="G23" s="5">
        <f>750-750</f>
        <v>0</v>
      </c>
      <c r="H23" s="5">
        <f t="shared" si="0"/>
        <v>33565</v>
      </c>
      <c r="I23" s="6">
        <v>0</v>
      </c>
      <c r="J23" s="31">
        <v>3007</v>
      </c>
      <c r="K23" s="5"/>
      <c r="L23" s="20"/>
      <c r="M23" s="20"/>
      <c r="N23" s="20">
        <f t="shared" si="1"/>
        <v>3007</v>
      </c>
      <c r="O23" s="21">
        <v>12415</v>
      </c>
      <c r="P23" s="32">
        <v>-7347</v>
      </c>
      <c r="Q23" s="5"/>
      <c r="R23" s="5"/>
      <c r="S23" s="5"/>
      <c r="T23" s="5">
        <f t="shared" si="2"/>
        <v>5068</v>
      </c>
    </row>
    <row r="24" spans="1:20" ht="159" customHeight="1">
      <c r="A24" s="11">
        <v>7</v>
      </c>
      <c r="B24" s="16" t="s">
        <v>17</v>
      </c>
      <c r="C24" s="9">
        <v>3000</v>
      </c>
      <c r="D24" s="9"/>
      <c r="E24" s="17"/>
      <c r="F24" s="17">
        <v>336</v>
      </c>
      <c r="G24" s="17"/>
      <c r="H24" s="5">
        <f t="shared" si="0"/>
        <v>3336</v>
      </c>
      <c r="I24" s="8"/>
      <c r="J24" s="8"/>
      <c r="K24" s="19"/>
      <c r="L24" s="20"/>
      <c r="M24" s="20"/>
      <c r="N24" s="20">
        <f t="shared" si="1"/>
        <v>0</v>
      </c>
      <c r="O24" s="22"/>
      <c r="P24" s="28"/>
      <c r="Q24" s="5"/>
      <c r="R24" s="5"/>
      <c r="S24" s="5"/>
      <c r="T24" s="5">
        <f t="shared" si="2"/>
        <v>0</v>
      </c>
    </row>
    <row r="25" spans="1:20" ht="96" customHeight="1">
      <c r="A25" s="12">
        <v>8</v>
      </c>
      <c r="B25" s="2" t="s">
        <v>8</v>
      </c>
      <c r="C25" s="9">
        <v>6115</v>
      </c>
      <c r="D25" s="9"/>
      <c r="E25" s="17"/>
      <c r="F25" s="17"/>
      <c r="G25" s="17">
        <v>6600</v>
      </c>
      <c r="H25" s="5">
        <f t="shared" si="0"/>
        <v>12715</v>
      </c>
      <c r="I25" s="9"/>
      <c r="J25" s="9"/>
      <c r="K25" s="17"/>
      <c r="L25" s="20"/>
      <c r="M25" s="20"/>
      <c r="N25" s="20">
        <f t="shared" si="1"/>
        <v>0</v>
      </c>
      <c r="O25" s="23"/>
      <c r="P25" s="29"/>
      <c r="Q25" s="5"/>
      <c r="R25" s="5"/>
      <c r="S25" s="5"/>
      <c r="T25" s="5">
        <f t="shared" si="2"/>
        <v>0</v>
      </c>
    </row>
    <row r="26" spans="1:20" ht="68.25" customHeight="1">
      <c r="A26" s="12">
        <v>9</v>
      </c>
      <c r="B26" s="2" t="s">
        <v>16</v>
      </c>
      <c r="C26" s="9">
        <v>450</v>
      </c>
      <c r="D26" s="9"/>
      <c r="E26" s="17"/>
      <c r="F26" s="17"/>
      <c r="G26" s="17"/>
      <c r="H26" s="5">
        <f t="shared" si="0"/>
        <v>450</v>
      </c>
      <c r="I26" s="9"/>
      <c r="J26" s="9"/>
      <c r="K26" s="17"/>
      <c r="L26" s="20"/>
      <c r="M26" s="20"/>
      <c r="N26" s="20">
        <f t="shared" si="1"/>
        <v>0</v>
      </c>
      <c r="O26" s="23"/>
      <c r="P26" s="29"/>
      <c r="Q26" s="5"/>
      <c r="R26" s="5"/>
      <c r="S26" s="5"/>
      <c r="T26" s="5">
        <f t="shared" si="2"/>
        <v>0</v>
      </c>
    </row>
    <row r="27" spans="1:20" ht="157.5" customHeight="1">
      <c r="A27" s="12">
        <v>10</v>
      </c>
      <c r="B27" s="16" t="s">
        <v>9</v>
      </c>
      <c r="C27" s="9">
        <v>435</v>
      </c>
      <c r="D27" s="9"/>
      <c r="E27" s="17"/>
      <c r="F27" s="17"/>
      <c r="G27" s="17"/>
      <c r="H27" s="5">
        <f t="shared" si="0"/>
        <v>435</v>
      </c>
      <c r="I27" s="9"/>
      <c r="J27" s="9"/>
      <c r="K27" s="17"/>
      <c r="L27" s="20"/>
      <c r="M27" s="20"/>
      <c r="N27" s="20">
        <f t="shared" si="1"/>
        <v>0</v>
      </c>
      <c r="O27" s="23"/>
      <c r="P27" s="29"/>
      <c r="Q27" s="5"/>
      <c r="R27" s="5"/>
      <c r="S27" s="5"/>
      <c r="T27" s="5">
        <f t="shared" si="2"/>
        <v>0</v>
      </c>
    </row>
    <row r="28" spans="1:20" ht="93">
      <c r="A28" s="12">
        <v>11</v>
      </c>
      <c r="B28" s="2" t="s">
        <v>13</v>
      </c>
      <c r="C28" s="14"/>
      <c r="D28" s="14">
        <f>2541+12500+10715+1000+2058+1410</f>
        <v>30224</v>
      </c>
      <c r="E28" s="18"/>
      <c r="F28" s="9">
        <f>5189+223348</f>
        <v>228537</v>
      </c>
      <c r="G28" s="17">
        <v>-1023</v>
      </c>
      <c r="H28" s="5">
        <f t="shared" si="0"/>
        <v>257738</v>
      </c>
      <c r="I28" s="14"/>
      <c r="J28" s="14">
        <v>2799</v>
      </c>
      <c r="K28" s="18"/>
      <c r="L28" s="27">
        <v>6694</v>
      </c>
      <c r="M28" s="27"/>
      <c r="N28" s="20">
        <f t="shared" si="1"/>
        <v>9493</v>
      </c>
      <c r="O28" s="24"/>
      <c r="P28" s="30"/>
      <c r="Q28" s="5"/>
      <c r="R28" s="5">
        <v>11866</v>
      </c>
      <c r="S28" s="5"/>
      <c r="T28" s="5">
        <f t="shared" si="2"/>
        <v>11866</v>
      </c>
    </row>
    <row r="29" spans="1:20" ht="87.75" customHeight="1">
      <c r="A29" s="12">
        <v>12</v>
      </c>
      <c r="B29" s="25" t="s">
        <v>32</v>
      </c>
      <c r="C29" s="14"/>
      <c r="D29" s="14"/>
      <c r="E29" s="18">
        <f>6038+787+2169</f>
        <v>8994</v>
      </c>
      <c r="F29" s="9"/>
      <c r="G29" s="17">
        <v>14784</v>
      </c>
      <c r="H29" s="5">
        <f t="shared" si="0"/>
        <v>23778</v>
      </c>
      <c r="I29" s="14"/>
      <c r="J29" s="14"/>
      <c r="K29" s="18">
        <f>711+6370</f>
        <v>7081</v>
      </c>
      <c r="L29" s="27"/>
      <c r="M29" s="27"/>
      <c r="N29" s="20">
        <f t="shared" si="1"/>
        <v>7081</v>
      </c>
      <c r="O29" s="24"/>
      <c r="P29" s="30"/>
      <c r="Q29" s="5">
        <f>2182+5500</f>
        <v>7682</v>
      </c>
      <c r="R29" s="5"/>
      <c r="S29" s="5"/>
      <c r="T29" s="5">
        <f t="shared" si="2"/>
        <v>7682</v>
      </c>
    </row>
    <row r="30" spans="1:20" ht="93">
      <c r="A30" s="12">
        <v>13</v>
      </c>
      <c r="B30" s="25" t="s">
        <v>18</v>
      </c>
      <c r="C30" s="14"/>
      <c r="D30" s="14"/>
      <c r="E30" s="18">
        <v>400</v>
      </c>
      <c r="F30" s="18"/>
      <c r="G30" s="18"/>
      <c r="H30" s="5">
        <f t="shared" si="0"/>
        <v>400</v>
      </c>
      <c r="I30" s="14"/>
      <c r="J30" s="14"/>
      <c r="K30" s="18"/>
      <c r="L30" s="27"/>
      <c r="M30" s="27"/>
      <c r="N30" s="20">
        <f t="shared" si="1"/>
        <v>0</v>
      </c>
      <c r="O30" s="24"/>
      <c r="P30" s="30"/>
      <c r="Q30" s="26"/>
      <c r="R30" s="26"/>
      <c r="S30" s="26"/>
      <c r="T30" s="5">
        <f t="shared" si="2"/>
        <v>0</v>
      </c>
    </row>
    <row r="31" spans="1:20" ht="69" customHeight="1">
      <c r="A31" s="12">
        <v>14</v>
      </c>
      <c r="B31" s="25" t="s">
        <v>28</v>
      </c>
      <c r="C31" s="14"/>
      <c r="D31" s="14"/>
      <c r="E31" s="18"/>
      <c r="F31" s="18">
        <f>250154+4946+8474</f>
        <v>263574</v>
      </c>
      <c r="G31" s="18"/>
      <c r="H31" s="5">
        <f t="shared" si="0"/>
        <v>263574</v>
      </c>
      <c r="I31" s="14"/>
      <c r="J31" s="14"/>
      <c r="K31" s="18"/>
      <c r="L31" s="27"/>
      <c r="M31" s="27">
        <v>16937</v>
      </c>
      <c r="N31" s="20">
        <f t="shared" si="1"/>
        <v>16937</v>
      </c>
      <c r="O31" s="24"/>
      <c r="P31" s="30"/>
      <c r="Q31" s="26"/>
      <c r="R31" s="26"/>
      <c r="S31" s="26">
        <v>16937</v>
      </c>
      <c r="T31" s="5">
        <f t="shared" si="2"/>
        <v>16937</v>
      </c>
    </row>
    <row r="32" spans="1:20" ht="32.25" customHeight="1" thickBot="1">
      <c r="A32" s="1"/>
      <c r="B32" s="4" t="s">
        <v>5</v>
      </c>
      <c r="C32" s="7">
        <f>SUM(C11:C28)</f>
        <v>200916</v>
      </c>
      <c r="D32" s="7">
        <f>SUM(D11:D28)</f>
        <v>40023</v>
      </c>
      <c r="E32" s="7">
        <f>SUM(E11:E30)</f>
        <v>170702</v>
      </c>
      <c r="F32" s="7">
        <f>SUM(F11:F30)</f>
        <v>402171</v>
      </c>
      <c r="G32" s="7">
        <f>SUM(G11:G30)</f>
        <v>45942</v>
      </c>
      <c r="H32" s="7">
        <f>SUM(H11:H31)</f>
        <v>1123328</v>
      </c>
      <c r="I32" s="7">
        <f aca="true" t="shared" si="3" ref="I32:T32">SUM(I11:I31)</f>
        <v>23544</v>
      </c>
      <c r="J32" s="7">
        <f t="shared" si="3"/>
        <v>7190</v>
      </c>
      <c r="K32" s="7">
        <f t="shared" si="3"/>
        <v>57081</v>
      </c>
      <c r="L32" s="7">
        <f t="shared" si="3"/>
        <v>6694</v>
      </c>
      <c r="M32" s="7">
        <f t="shared" si="3"/>
        <v>16937</v>
      </c>
      <c r="N32" s="7">
        <f t="shared" si="3"/>
        <v>111446</v>
      </c>
      <c r="O32" s="7">
        <f t="shared" si="3"/>
        <v>30768</v>
      </c>
      <c r="P32" s="7">
        <f t="shared" si="3"/>
        <v>666</v>
      </c>
      <c r="Q32" s="7">
        <f t="shared" si="3"/>
        <v>7682</v>
      </c>
      <c r="R32" s="7">
        <f t="shared" si="3"/>
        <v>11866</v>
      </c>
      <c r="S32" s="7">
        <f t="shared" si="3"/>
        <v>16937</v>
      </c>
      <c r="T32" s="7">
        <f t="shared" si="3"/>
        <v>67919</v>
      </c>
    </row>
    <row r="33" spans="1:20" s="37" customFormat="1" ht="75.75" customHeight="1">
      <c r="A33" s="46" t="s">
        <v>30</v>
      </c>
      <c r="B33" s="47"/>
      <c r="C33" s="36"/>
      <c r="D33" s="36"/>
      <c r="E33" s="36"/>
      <c r="F33" s="36"/>
      <c r="G33" s="36"/>
      <c r="H33" s="48" t="s">
        <v>15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</sheetData>
  <sheetProtection/>
  <mergeCells count="12">
    <mergeCell ref="A33:B33"/>
    <mergeCell ref="H33:T33"/>
    <mergeCell ref="A9:A10"/>
    <mergeCell ref="C9:T9"/>
    <mergeCell ref="A1:T1"/>
    <mergeCell ref="A2:T2"/>
    <mergeCell ref="B9:B10"/>
    <mergeCell ref="A5:T5"/>
    <mergeCell ref="A6:T6"/>
    <mergeCell ref="H3:T3"/>
    <mergeCell ref="A7:T7"/>
    <mergeCell ref="A8:T8"/>
  </mergeCells>
  <printOptions/>
  <pageMargins left="0.7874015748031497" right="0.2362204724409449" top="0.17" bottom="0.22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осянкина</cp:lastModifiedBy>
  <cp:lastPrinted>2011-07-11T05:26:21Z</cp:lastPrinted>
  <dcterms:created xsi:type="dcterms:W3CDTF">2010-10-13T16:10:53Z</dcterms:created>
  <dcterms:modified xsi:type="dcterms:W3CDTF">2011-07-11T05:28:38Z</dcterms:modified>
  <cp:category/>
  <cp:version/>
  <cp:contentType/>
  <cp:contentStatus/>
</cp:coreProperties>
</file>