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'Лист1'!$A$1:$P$39</definedName>
  </definedNames>
  <calcPr fullCalcOnLoad="1"/>
</workbook>
</file>

<file path=xl/sharedStrings.xml><?xml version="1.0" encoding="utf-8"?>
<sst xmlns="http://schemas.openxmlformats.org/spreadsheetml/2006/main" count="46" uniqueCount="42">
  <si>
    <t>Наименование программы</t>
  </si>
  <si>
    <t>2012 год</t>
  </si>
  <si>
    <t>2013 год</t>
  </si>
  <si>
    <t>2014 год</t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</si>
  <si>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</si>
  <si>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</si>
  <si>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Итого</t>
  </si>
  <si>
    <t>Долгосрочная целевая программа «Формирование беспрепятственного доступа инвалидов  и других маломобильных групп населения к объектам социальной инфраструктуры  на территории городского округа Тольятти на 2011-2020 годы»</t>
  </si>
  <si>
    <t>Долгосрочная целевая программа «Развитие муниципальной службы в городском округе Тольятти на 2012-2014 годы»</t>
  </si>
  <si>
    <r>
      <t xml:space="preserve">Долгосрочная целевая программа </t>
    </r>
    <r>
      <rPr>
        <sz val="14"/>
        <rFont val="Arial"/>
        <family val="2"/>
      </rPr>
      <t>«</t>
    </r>
    <r>
      <rPr>
        <sz val="14"/>
        <rFont val="Times New Roman"/>
        <family val="1"/>
      </rPr>
      <t>Стимулирование развития жилищного строительства в городского округа Тольятти на 2011-2015 годы</t>
    </r>
    <r>
      <rPr>
        <sz val="14"/>
        <rFont val="Arial"/>
        <family val="2"/>
      </rPr>
      <t>»</t>
    </r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</si>
  <si>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</si>
  <si>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Долгосрочная целевая программа «Переселение граждан из аварийного жилищного фонда в городском округе Тольятти на 2011-2012 годы»</t>
  </si>
  <si>
    <t xml:space="preserve">Долгосрочная целевая программа по созданию условий  для улучшения качества жизни жителей городского округа Тольятти и обеспечения социальной стабильности на 2012-2014 годы </t>
  </si>
  <si>
    <t>Долгосрочная целевая программа «Дети городского округа Тольятти на 2010-2020 годы»</t>
  </si>
  <si>
    <t>Долгосрочная целевая программа «Замена и модернизация лифтов в многоквартирных домах городского округа Тольятти на 2012-2015 годы»</t>
  </si>
  <si>
    <t>Долгосрочная целевая программа «Противодействие коррупции в городском округе Тольятти на 2010-2012 годы»</t>
  </si>
  <si>
    <t>Долгосрочная целевая программа «Ремонт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годы»</t>
  </si>
  <si>
    <t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 использования современных информационных и телекоммуникационных технологий на 2012-2013 годы»</t>
  </si>
  <si>
    <t>Долгосрочная целевая программа профилактики правонарушений на территории городского округа Тольятти на 2009-2012 годы</t>
  </si>
  <si>
    <t>01.02.</t>
  </si>
  <si>
    <t>18.01.</t>
  </si>
  <si>
    <t>Долгосрочная целевая программа  «Повышение безопасности дорожного движения на период 2012-2020 гг.»</t>
  </si>
  <si>
    <t xml:space="preserve"> А.И.Зверев</t>
  </si>
  <si>
    <t xml:space="preserve">          </t>
  </si>
  <si>
    <t xml:space="preserve">                                                                                                    Приложение №7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</si>
  <si>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</si>
  <si>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                  Приложение №12 </t>
  </si>
  <si>
    <t>Перечень долгосрочных целевых программ, подлежащих финансированию из бюджета городского округа Тольятти, на 2012 год и на плановый период 2013 и 2014 годов</t>
  </si>
  <si>
    <r>
      <t xml:space="preserve">Долгосрочная целевая программа организации работы с детьми и молодёжью в городском округе Тольятти «Молодёжь Тольятти» на 2012-2020гг. </t>
    </r>
  </si>
  <si>
    <t>Долгосрочная целевая программа  «Модернизация и развитие автомобильных дорог местного значения городского округа Тольятти на 2009-2015 годы»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</si>
  <si>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 на 2012-2014гг.»</t>
  </si>
  <si>
    <t>Долгосрочная целевая программа «Развитие физической культуры и спорта на территории городского округа Тольятти на 2011-2020гг.»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</si>
  <si>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</si>
  <si>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Долгосрочная целевая программа «Развитие туризма на территории городского округа Тольятти на 2011-2013гг.»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</si>
  <si>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4"/>
        <rFont val="Times New Roman"/>
        <family val="1"/>
      </rPr>
      <t>Молодой семье - доступное жильё</t>
    </r>
    <r>
      <rPr>
        <sz val="13"/>
        <rFont val="Times New Roman"/>
        <family val="1"/>
      </rPr>
      <t xml:space="preserve">» </t>
    </r>
    <r>
      <rPr>
        <sz val="14"/>
        <rFont val="Times New Roman"/>
        <family val="1"/>
      </rPr>
      <t>на 2011-2015гг.</t>
    </r>
  </si>
  <si>
    <t xml:space="preserve">Председатель Думы 
городского округа                                                                     </t>
  </si>
  <si>
    <t>Долгосрочная целевая программа «Культура Тольятти в современных условиях (2011-2018гг.)»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</si>
  <si>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</si>
  <si>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№ п/п</t>
  </si>
  <si>
    <t>Сумма (тыс.руб.)</t>
  </si>
  <si>
    <t xml:space="preserve">                                                                                          29.02.2012 № _____</t>
  </si>
  <si>
    <t xml:space="preserve">                                                                                         14.12.2011 №708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</si>
</sst>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9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Zeros="0"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8.375" style="5" customWidth="1"/>
    <col min="2" max="2" width="65.625" style="0" customWidth="1"/>
    <col min="3" max="3" width="12.00390625" style="0" hidden="1" customWidth="1"/>
    <col min="4" max="4" width="12.75390625" style="0" hidden="1" customWidth="1"/>
    <col min="5" max="5" width="10.375" style="0" hidden="1" customWidth="1"/>
    <col min="6" max="7" width="13.375" style="0" hidden="1" customWidth="1"/>
    <col min="8" max="8" width="13.375" style="0" customWidth="1"/>
    <col min="9" max="11" width="13.375" style="0" hidden="1" customWidth="1"/>
    <col min="12" max="12" width="13.375" style="0" customWidth="1"/>
    <col min="13" max="13" width="13.625" style="0" hidden="1" customWidth="1"/>
    <col min="14" max="15" width="12.625" style="0" hidden="1" customWidth="1"/>
    <col min="16" max="16" width="14.00390625" style="0" customWidth="1"/>
  </cols>
  <sheetData>
    <row r="1" spans="1:16" ht="2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0.2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0.25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2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0.2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20.25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20.25">
      <c r="A7" s="31" t="s">
        <v>41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94.5" customHeight="1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30" customHeight="1">
      <c r="A9" s="29" t="s">
        <v>38</v>
      </c>
      <c r="B9" s="30" t="s">
        <v>0</v>
      </c>
      <c r="C9" s="23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 customHeight="1">
      <c r="A10" s="29"/>
      <c r="B10" s="30"/>
      <c r="C10" s="1" t="s">
        <v>1</v>
      </c>
      <c r="D10" s="14">
        <v>40898</v>
      </c>
      <c r="E10" s="14" t="s">
        <v>20</v>
      </c>
      <c r="F10" s="14" t="s">
        <v>19</v>
      </c>
      <c r="G10" s="14">
        <v>40968</v>
      </c>
      <c r="H10" s="1" t="s">
        <v>1</v>
      </c>
      <c r="I10" s="15" t="s">
        <v>2</v>
      </c>
      <c r="J10" s="14">
        <v>40940</v>
      </c>
      <c r="K10" s="14">
        <v>40968</v>
      </c>
      <c r="L10" s="1" t="s">
        <v>2</v>
      </c>
      <c r="M10" s="15" t="s">
        <v>3</v>
      </c>
      <c r="N10" s="14">
        <v>40940</v>
      </c>
      <c r="O10" s="14">
        <v>40968</v>
      </c>
      <c r="P10" s="1" t="s">
        <v>3</v>
      </c>
    </row>
    <row r="11" spans="1:16" ht="74.25" customHeight="1">
      <c r="A11" s="4">
        <v>1</v>
      </c>
      <c r="B11" s="2" t="s">
        <v>12</v>
      </c>
      <c r="C11" s="3">
        <f>5066+23645+1084+1280+47093+4303</f>
        <v>82471</v>
      </c>
      <c r="D11" s="3"/>
      <c r="E11" s="3">
        <v>1905</v>
      </c>
      <c r="F11" s="3"/>
      <c r="G11" s="3"/>
      <c r="H11" s="3">
        <f>C11+D11+E11+F11+G11</f>
        <v>84376</v>
      </c>
      <c r="I11" s="3">
        <v>87577</v>
      </c>
      <c r="J11" s="3"/>
      <c r="K11" s="3"/>
      <c r="L11" s="3">
        <f>I11+J11+K11</f>
        <v>87577</v>
      </c>
      <c r="M11" s="3">
        <v>83237</v>
      </c>
      <c r="N11" s="16"/>
      <c r="O11" s="16"/>
      <c r="P11" s="3">
        <f>M11+N11+O11</f>
        <v>83237</v>
      </c>
    </row>
    <row r="12" spans="1:16" ht="59.25" customHeight="1">
      <c r="A12" s="4">
        <v>2</v>
      </c>
      <c r="B12" s="2" t="s">
        <v>29</v>
      </c>
      <c r="C12" s="3">
        <v>101594</v>
      </c>
      <c r="D12" s="3"/>
      <c r="E12" s="3"/>
      <c r="F12" s="3"/>
      <c r="G12" s="3"/>
      <c r="H12" s="3">
        <f aca="true" t="shared" si="0" ref="H12:H33">C12+D12+E12+F12+G12</f>
        <v>101594</v>
      </c>
      <c r="I12" s="3">
        <v>51594</v>
      </c>
      <c r="J12" s="3"/>
      <c r="K12" s="3"/>
      <c r="L12" s="3">
        <f aca="true" t="shared" si="1" ref="L12:L34">I12+J12+K12</f>
        <v>51594</v>
      </c>
      <c r="M12" s="3">
        <v>51594</v>
      </c>
      <c r="N12" s="16"/>
      <c r="O12" s="16"/>
      <c r="P12" s="3">
        <f aca="true" t="shared" si="2" ref="P12:P33">M12+N12+O12</f>
        <v>51594</v>
      </c>
    </row>
    <row r="13" spans="1:16" ht="42" customHeight="1">
      <c r="A13" s="4">
        <v>3</v>
      </c>
      <c r="B13" s="2" t="s">
        <v>13</v>
      </c>
      <c r="C13" s="3">
        <f>27477+8786+600+70511</f>
        <v>107374</v>
      </c>
      <c r="D13" s="3"/>
      <c r="E13" s="3"/>
      <c r="F13" s="3"/>
      <c r="G13" s="3">
        <f>2778-8707+5796+1302+1825+5203-16</f>
        <v>8181</v>
      </c>
      <c r="H13" s="3">
        <f t="shared" si="0"/>
        <v>115555</v>
      </c>
      <c r="I13" s="3">
        <v>5012</v>
      </c>
      <c r="J13" s="3"/>
      <c r="K13" s="3"/>
      <c r="L13" s="3">
        <f t="shared" si="1"/>
        <v>5012</v>
      </c>
      <c r="M13" s="3">
        <v>20326</v>
      </c>
      <c r="N13" s="16"/>
      <c r="O13" s="16"/>
      <c r="P13" s="3">
        <f t="shared" si="2"/>
        <v>20326</v>
      </c>
    </row>
    <row r="14" spans="1:16" ht="61.5" customHeight="1">
      <c r="A14" s="4">
        <v>4</v>
      </c>
      <c r="B14" s="2" t="s">
        <v>4</v>
      </c>
      <c r="C14" s="3">
        <f>2664+16713</f>
        <v>19377</v>
      </c>
      <c r="D14" s="3">
        <v>2329</v>
      </c>
      <c r="E14" s="3"/>
      <c r="F14" s="3">
        <f>1607+1382+3000+1353+750</f>
        <v>8092</v>
      </c>
      <c r="G14" s="3"/>
      <c r="H14" s="3">
        <f t="shared" si="0"/>
        <v>29798</v>
      </c>
      <c r="I14" s="3">
        <v>9411</v>
      </c>
      <c r="J14" s="3"/>
      <c r="K14" s="3"/>
      <c r="L14" s="3">
        <f t="shared" si="1"/>
        <v>9411</v>
      </c>
      <c r="M14" s="3">
        <v>11738</v>
      </c>
      <c r="N14" s="16"/>
      <c r="O14" s="16"/>
      <c r="P14" s="3">
        <f t="shared" si="2"/>
        <v>11738</v>
      </c>
    </row>
    <row r="15" spans="1:16" ht="57.75" customHeight="1">
      <c r="A15" s="4">
        <v>5</v>
      </c>
      <c r="B15" s="2" t="s">
        <v>28</v>
      </c>
      <c r="C15" s="3">
        <f>6179+7100</f>
        <v>13279</v>
      </c>
      <c r="D15" s="3"/>
      <c r="E15" s="3"/>
      <c r="F15" s="3"/>
      <c r="G15" s="3"/>
      <c r="H15" s="3">
        <f t="shared" si="0"/>
        <v>13279</v>
      </c>
      <c r="I15" s="3">
        <v>8395</v>
      </c>
      <c r="J15" s="3"/>
      <c r="K15" s="3"/>
      <c r="L15" s="3">
        <f t="shared" si="1"/>
        <v>8395</v>
      </c>
      <c r="M15" s="3">
        <v>10913</v>
      </c>
      <c r="N15" s="16"/>
      <c r="O15" s="16"/>
      <c r="P15" s="3">
        <f t="shared" si="2"/>
        <v>10913</v>
      </c>
    </row>
    <row r="16" spans="1:16" ht="63.75" customHeight="1">
      <c r="A16" s="4">
        <v>6</v>
      </c>
      <c r="B16" s="2" t="s">
        <v>14</v>
      </c>
      <c r="C16" s="3">
        <v>4080</v>
      </c>
      <c r="D16" s="3"/>
      <c r="E16" s="3"/>
      <c r="F16" s="3"/>
      <c r="G16" s="3"/>
      <c r="H16" s="3">
        <f t="shared" si="0"/>
        <v>4080</v>
      </c>
      <c r="I16" s="3">
        <v>4080</v>
      </c>
      <c r="J16" s="3"/>
      <c r="K16" s="3"/>
      <c r="L16" s="3">
        <f t="shared" si="1"/>
        <v>4080</v>
      </c>
      <c r="M16" s="3">
        <v>4080</v>
      </c>
      <c r="N16" s="16"/>
      <c r="O16" s="16"/>
      <c r="P16" s="3">
        <f t="shared" si="2"/>
        <v>4080</v>
      </c>
    </row>
    <row r="17" spans="1:16" ht="76.5" customHeight="1">
      <c r="A17" s="4">
        <v>7</v>
      </c>
      <c r="B17" s="2" t="s">
        <v>30</v>
      </c>
      <c r="C17" s="3">
        <f>7950+81+7540+4679+8338+5718+1580+1034+423+5000</f>
        <v>42343</v>
      </c>
      <c r="D17" s="3"/>
      <c r="E17" s="3"/>
      <c r="F17" s="3"/>
      <c r="G17" s="3">
        <f>210+90</f>
        <v>300</v>
      </c>
      <c r="H17" s="3">
        <f t="shared" si="0"/>
        <v>42643</v>
      </c>
      <c r="I17" s="3">
        <v>18249</v>
      </c>
      <c r="J17" s="3"/>
      <c r="K17" s="3"/>
      <c r="L17" s="3">
        <f t="shared" si="1"/>
        <v>18249</v>
      </c>
      <c r="M17" s="3">
        <v>41041</v>
      </c>
      <c r="N17" s="16"/>
      <c r="O17" s="16"/>
      <c r="P17" s="3">
        <f t="shared" si="2"/>
        <v>41041</v>
      </c>
    </row>
    <row r="18" spans="1:16" ht="96.75" customHeight="1">
      <c r="A18" s="4">
        <v>8</v>
      </c>
      <c r="B18" s="2" t="s">
        <v>5</v>
      </c>
      <c r="C18" s="3">
        <v>28570</v>
      </c>
      <c r="D18" s="3">
        <v>21013</v>
      </c>
      <c r="E18" s="3"/>
      <c r="F18" s="3"/>
      <c r="G18" s="3"/>
      <c r="H18" s="3">
        <f t="shared" si="0"/>
        <v>49583</v>
      </c>
      <c r="I18" s="3">
        <v>15184</v>
      </c>
      <c r="J18" s="3"/>
      <c r="K18" s="3"/>
      <c r="L18" s="3">
        <f t="shared" si="1"/>
        <v>15184</v>
      </c>
      <c r="M18" s="3">
        <v>15184</v>
      </c>
      <c r="N18" s="16"/>
      <c r="O18" s="16"/>
      <c r="P18" s="3">
        <f t="shared" si="2"/>
        <v>15184</v>
      </c>
    </row>
    <row r="19" spans="1:16" ht="78.75" customHeight="1">
      <c r="A19" s="4">
        <v>9</v>
      </c>
      <c r="B19" s="2" t="s">
        <v>10</v>
      </c>
      <c r="C19" s="3">
        <f>1008+9801+1170+3242+23250+60+4312+906</f>
        <v>43749</v>
      </c>
      <c r="D19" s="3"/>
      <c r="E19" s="3"/>
      <c r="F19" s="3"/>
      <c r="G19" s="3">
        <v>1425</v>
      </c>
      <c r="H19" s="3">
        <f t="shared" si="0"/>
        <v>45174</v>
      </c>
      <c r="I19" s="3">
        <v>4376</v>
      </c>
      <c r="J19" s="3"/>
      <c r="K19" s="3"/>
      <c r="L19" s="3">
        <f t="shared" si="1"/>
        <v>4376</v>
      </c>
      <c r="M19" s="3">
        <v>4584</v>
      </c>
      <c r="N19" s="16"/>
      <c r="O19" s="16"/>
      <c r="P19" s="3">
        <f t="shared" si="2"/>
        <v>4584</v>
      </c>
    </row>
    <row r="20" spans="1:16" ht="57" customHeight="1">
      <c r="A20" s="4">
        <v>10</v>
      </c>
      <c r="B20" s="2" t="s">
        <v>18</v>
      </c>
      <c r="C20" s="3">
        <v>10174</v>
      </c>
      <c r="D20" s="3"/>
      <c r="E20" s="3"/>
      <c r="F20" s="3"/>
      <c r="G20" s="3"/>
      <c r="H20" s="3">
        <f t="shared" si="0"/>
        <v>10174</v>
      </c>
      <c r="I20" s="3"/>
      <c r="J20" s="3"/>
      <c r="K20" s="3"/>
      <c r="L20" s="3">
        <f t="shared" si="1"/>
        <v>0</v>
      </c>
      <c r="M20" s="3"/>
      <c r="N20" s="16"/>
      <c r="O20" s="16"/>
      <c r="P20" s="3">
        <f t="shared" si="2"/>
        <v>0</v>
      </c>
    </row>
    <row r="21" spans="1:16" ht="62.25" customHeight="1">
      <c r="A21" s="4">
        <v>11</v>
      </c>
      <c r="B21" s="2" t="s">
        <v>15</v>
      </c>
      <c r="C21" s="3">
        <v>280</v>
      </c>
      <c r="D21" s="3"/>
      <c r="E21" s="3"/>
      <c r="F21" s="3"/>
      <c r="G21" s="3"/>
      <c r="H21" s="3">
        <f t="shared" si="0"/>
        <v>280</v>
      </c>
      <c r="I21" s="3"/>
      <c r="J21" s="3"/>
      <c r="K21" s="3"/>
      <c r="L21" s="3">
        <f t="shared" si="1"/>
        <v>0</v>
      </c>
      <c r="M21" s="3"/>
      <c r="N21" s="16"/>
      <c r="O21" s="16"/>
      <c r="P21" s="3">
        <f t="shared" si="2"/>
        <v>0</v>
      </c>
    </row>
    <row r="22" spans="1:16" ht="97.5" customHeight="1">
      <c r="A22" s="4">
        <v>12</v>
      </c>
      <c r="B22" s="2" t="s">
        <v>37</v>
      </c>
      <c r="C22" s="3">
        <v>348</v>
      </c>
      <c r="D22" s="3"/>
      <c r="E22" s="3"/>
      <c r="F22" s="3"/>
      <c r="G22" s="3"/>
      <c r="H22" s="3">
        <f t="shared" si="0"/>
        <v>348</v>
      </c>
      <c r="I22" s="3"/>
      <c r="J22" s="3"/>
      <c r="K22" s="3"/>
      <c r="L22" s="3">
        <f t="shared" si="1"/>
        <v>0</v>
      </c>
      <c r="M22" s="3"/>
      <c r="N22" s="16"/>
      <c r="O22" s="16"/>
      <c r="P22" s="3">
        <f t="shared" si="2"/>
        <v>0</v>
      </c>
    </row>
    <row r="23" spans="1:16" ht="68.25" customHeight="1">
      <c r="A23" s="4">
        <v>13</v>
      </c>
      <c r="B23" s="2" t="s">
        <v>31</v>
      </c>
      <c r="C23" s="3">
        <f>4225+27734</f>
        <v>31959</v>
      </c>
      <c r="D23" s="3"/>
      <c r="E23" s="3"/>
      <c r="F23" s="3"/>
      <c r="G23" s="3">
        <v>53</v>
      </c>
      <c r="H23" s="3">
        <f t="shared" si="0"/>
        <v>32012</v>
      </c>
      <c r="I23" s="3">
        <v>5020</v>
      </c>
      <c r="J23" s="3"/>
      <c r="K23" s="3"/>
      <c r="L23" s="3">
        <f t="shared" si="1"/>
        <v>5020</v>
      </c>
      <c r="M23" s="3">
        <v>6120</v>
      </c>
      <c r="N23" s="16"/>
      <c r="O23" s="16"/>
      <c r="P23" s="3">
        <f t="shared" si="2"/>
        <v>6120</v>
      </c>
    </row>
    <row r="24" spans="1:16" ht="93.75">
      <c r="A24" s="4">
        <v>14</v>
      </c>
      <c r="B24" s="2" t="s">
        <v>7</v>
      </c>
      <c r="C24" s="3">
        <f>301+336+500+1796</f>
        <v>2933</v>
      </c>
      <c r="D24" s="3"/>
      <c r="E24" s="3"/>
      <c r="F24" s="3"/>
      <c r="G24" s="3"/>
      <c r="H24" s="3">
        <f t="shared" si="0"/>
        <v>2933</v>
      </c>
      <c r="I24" s="3">
        <v>2973</v>
      </c>
      <c r="J24" s="3"/>
      <c r="K24" s="3"/>
      <c r="L24" s="3">
        <f t="shared" si="1"/>
        <v>2973</v>
      </c>
      <c r="M24" s="3">
        <v>3546</v>
      </c>
      <c r="N24" s="16"/>
      <c r="O24" s="16"/>
      <c r="P24" s="3">
        <f t="shared" si="2"/>
        <v>3546</v>
      </c>
    </row>
    <row r="25" spans="1:16" ht="63.75" customHeight="1">
      <c r="A25" s="4">
        <v>15</v>
      </c>
      <c r="B25" s="2" t="s">
        <v>32</v>
      </c>
      <c r="C25" s="3">
        <v>47463</v>
      </c>
      <c r="D25" s="3"/>
      <c r="E25" s="3">
        <v>5000</v>
      </c>
      <c r="F25" s="3"/>
      <c r="G25" s="3">
        <f>482+7869</f>
        <v>8351</v>
      </c>
      <c r="H25" s="3">
        <f t="shared" si="0"/>
        <v>60814</v>
      </c>
      <c r="I25" s="3">
        <v>15014</v>
      </c>
      <c r="J25" s="3"/>
      <c r="K25" s="3"/>
      <c r="L25" s="3">
        <f t="shared" si="1"/>
        <v>15014</v>
      </c>
      <c r="M25" s="3"/>
      <c r="N25" s="16"/>
      <c r="O25" s="16"/>
      <c r="P25" s="3">
        <f t="shared" si="2"/>
        <v>0</v>
      </c>
    </row>
    <row r="26" spans="1:16" ht="48" customHeight="1">
      <c r="A26" s="4">
        <v>16</v>
      </c>
      <c r="B26" s="2" t="s">
        <v>36</v>
      </c>
      <c r="C26" s="3">
        <f>1031+10650</f>
        <v>11681</v>
      </c>
      <c r="D26" s="3"/>
      <c r="E26" s="3"/>
      <c r="F26" s="3"/>
      <c r="G26" s="3"/>
      <c r="H26" s="3">
        <f t="shared" si="0"/>
        <v>11681</v>
      </c>
      <c r="I26" s="3">
        <v>4600</v>
      </c>
      <c r="J26" s="3"/>
      <c r="K26" s="3"/>
      <c r="L26" s="3">
        <f t="shared" si="1"/>
        <v>4600</v>
      </c>
      <c r="M26" s="3">
        <v>5600</v>
      </c>
      <c r="N26" s="16"/>
      <c r="O26" s="16"/>
      <c r="P26" s="3">
        <f t="shared" si="2"/>
        <v>5600</v>
      </c>
    </row>
    <row r="27" spans="1:16" ht="63.75" customHeight="1">
      <c r="A27" s="4">
        <v>17</v>
      </c>
      <c r="B27" s="2" t="s">
        <v>33</v>
      </c>
      <c r="C27" s="3">
        <v>800</v>
      </c>
      <c r="D27" s="3"/>
      <c r="E27" s="3"/>
      <c r="F27" s="3"/>
      <c r="G27" s="3"/>
      <c r="H27" s="3">
        <f t="shared" si="0"/>
        <v>800</v>
      </c>
      <c r="I27" s="3"/>
      <c r="J27" s="3"/>
      <c r="K27" s="3"/>
      <c r="L27" s="3">
        <f t="shared" si="1"/>
        <v>0</v>
      </c>
      <c r="M27" s="3"/>
      <c r="N27" s="16"/>
      <c r="O27" s="16"/>
      <c r="P27" s="3">
        <f t="shared" si="2"/>
        <v>0</v>
      </c>
    </row>
    <row r="28" spans="1:16" ht="56.25">
      <c r="A28" s="4">
        <v>18</v>
      </c>
      <c r="B28" s="2" t="s">
        <v>9</v>
      </c>
      <c r="C28" s="3">
        <v>4610</v>
      </c>
      <c r="D28" s="3"/>
      <c r="E28" s="3"/>
      <c r="F28" s="3"/>
      <c r="G28" s="3">
        <v>7500</v>
      </c>
      <c r="H28" s="3">
        <f t="shared" si="0"/>
        <v>12110</v>
      </c>
      <c r="I28" s="3">
        <v>6657</v>
      </c>
      <c r="J28" s="3"/>
      <c r="K28" s="3">
        <v>2000</v>
      </c>
      <c r="L28" s="3">
        <f t="shared" si="1"/>
        <v>8657</v>
      </c>
      <c r="M28" s="3">
        <v>12472</v>
      </c>
      <c r="N28" s="16"/>
      <c r="O28" s="16"/>
      <c r="P28" s="3">
        <f t="shared" si="2"/>
        <v>12472</v>
      </c>
    </row>
    <row r="29" spans="1:16" ht="61.5" customHeight="1">
      <c r="A29" s="4">
        <v>19</v>
      </c>
      <c r="B29" s="2" t="s">
        <v>11</v>
      </c>
      <c r="C29" s="3">
        <f>2792+405+453</f>
        <v>3650</v>
      </c>
      <c r="D29" s="3">
        <f>48+36+38100+2572</f>
        <v>40756</v>
      </c>
      <c r="E29" s="3"/>
      <c r="F29" s="3">
        <f>202+4059</f>
        <v>4261</v>
      </c>
      <c r="G29" s="3"/>
      <c r="H29" s="3">
        <f t="shared" si="0"/>
        <v>48667</v>
      </c>
      <c r="I29" s="3"/>
      <c r="J29" s="3"/>
      <c r="K29" s="3"/>
      <c r="L29" s="3">
        <f t="shared" si="1"/>
        <v>0</v>
      </c>
      <c r="M29" s="3"/>
      <c r="N29" s="16"/>
      <c r="O29" s="16"/>
      <c r="P29" s="3">
        <f t="shared" si="2"/>
        <v>0</v>
      </c>
    </row>
    <row r="30" spans="1:16" ht="131.25" customHeight="1">
      <c r="A30" s="4">
        <v>20</v>
      </c>
      <c r="B30" s="2" t="s">
        <v>16</v>
      </c>
      <c r="C30" s="3">
        <v>22080</v>
      </c>
      <c r="D30" s="3"/>
      <c r="E30" s="3"/>
      <c r="F30" s="3"/>
      <c r="G30" s="3"/>
      <c r="H30" s="3">
        <f t="shared" si="0"/>
        <v>22080</v>
      </c>
      <c r="I30" s="3">
        <v>1764</v>
      </c>
      <c r="J30" s="3"/>
      <c r="K30" s="3"/>
      <c r="L30" s="3">
        <f t="shared" si="1"/>
        <v>1764</v>
      </c>
      <c r="M30" s="3">
        <v>11225</v>
      </c>
      <c r="N30" s="16"/>
      <c r="O30" s="16"/>
      <c r="P30" s="3">
        <f t="shared" si="2"/>
        <v>11225</v>
      </c>
    </row>
    <row r="31" spans="1:16" ht="56.25">
      <c r="A31" s="4">
        <v>21</v>
      </c>
      <c r="B31" s="2" t="s">
        <v>8</v>
      </c>
      <c r="C31" s="3">
        <f>320+320+909</f>
        <v>1549</v>
      </c>
      <c r="D31" s="3"/>
      <c r="E31" s="3"/>
      <c r="F31" s="3"/>
      <c r="G31" s="3"/>
      <c r="H31" s="3">
        <f t="shared" si="0"/>
        <v>1549</v>
      </c>
      <c r="I31" s="3">
        <f>149+572</f>
        <v>721</v>
      </c>
      <c r="J31" s="3"/>
      <c r="K31" s="3"/>
      <c r="L31" s="3">
        <f t="shared" si="1"/>
        <v>721</v>
      </c>
      <c r="M31" s="3">
        <f>186+713</f>
        <v>899</v>
      </c>
      <c r="N31" s="16"/>
      <c r="O31" s="16"/>
      <c r="P31" s="3">
        <f t="shared" si="2"/>
        <v>899</v>
      </c>
    </row>
    <row r="32" spans="1:16" ht="130.5" customHeight="1">
      <c r="A32" s="4">
        <v>22</v>
      </c>
      <c r="B32" s="2" t="s">
        <v>17</v>
      </c>
      <c r="C32" s="3">
        <v>4800</v>
      </c>
      <c r="D32" s="3"/>
      <c r="E32" s="3"/>
      <c r="F32" s="3"/>
      <c r="G32" s="3"/>
      <c r="H32" s="3">
        <f t="shared" si="0"/>
        <v>4800</v>
      </c>
      <c r="I32" s="3">
        <v>2239</v>
      </c>
      <c r="J32" s="3"/>
      <c r="K32" s="3"/>
      <c r="L32" s="3">
        <f t="shared" si="1"/>
        <v>2239</v>
      </c>
      <c r="M32" s="3"/>
      <c r="N32" s="16"/>
      <c r="O32" s="16"/>
      <c r="P32" s="3">
        <f t="shared" si="2"/>
        <v>0</v>
      </c>
    </row>
    <row r="33" spans="1:16" ht="56.25">
      <c r="A33" s="4">
        <v>23</v>
      </c>
      <c r="B33" s="2" t="s">
        <v>34</v>
      </c>
      <c r="C33" s="3"/>
      <c r="D33" s="3"/>
      <c r="E33" s="3">
        <v>65846</v>
      </c>
      <c r="F33" s="3">
        <v>65846</v>
      </c>
      <c r="G33" s="3"/>
      <c r="H33" s="3">
        <f t="shared" si="0"/>
        <v>131692</v>
      </c>
      <c r="I33" s="3"/>
      <c r="J33" s="3"/>
      <c r="K33" s="3"/>
      <c r="L33" s="3">
        <f t="shared" si="1"/>
        <v>0</v>
      </c>
      <c r="M33" s="3"/>
      <c r="N33" s="16"/>
      <c r="O33" s="16"/>
      <c r="P33" s="3">
        <f t="shared" si="2"/>
        <v>0</v>
      </c>
    </row>
    <row r="34" spans="1:16" ht="54.75" customHeight="1" hidden="1">
      <c r="A34" s="4">
        <v>24</v>
      </c>
      <c r="B34" s="2" t="s">
        <v>21</v>
      </c>
      <c r="C34" s="3"/>
      <c r="D34" s="3"/>
      <c r="E34" s="3"/>
      <c r="F34" s="3"/>
      <c r="G34" s="3"/>
      <c r="H34" s="3">
        <f>C34+D34+E34+F34</f>
        <v>0</v>
      </c>
      <c r="I34" s="3"/>
      <c r="J34" s="3"/>
      <c r="K34" s="3"/>
      <c r="L34" s="3">
        <f t="shared" si="1"/>
        <v>0</v>
      </c>
      <c r="M34" s="3"/>
      <c r="N34" s="3"/>
      <c r="O34" s="3"/>
      <c r="P34" s="3">
        <f>M34+N34</f>
        <v>0</v>
      </c>
    </row>
    <row r="35" spans="1:16" ht="26.25" customHeight="1">
      <c r="A35" s="8"/>
      <c r="B35" s="9" t="s">
        <v>6</v>
      </c>
      <c r="C35" s="10">
        <f>SUM(C11:C32)</f>
        <v>585164</v>
      </c>
      <c r="D35" s="10">
        <f>SUM(D11:D33)</f>
        <v>64098</v>
      </c>
      <c r="E35" s="10">
        <f aca="true" t="shared" si="3" ref="E35:P35">SUM(E11:E34)</f>
        <v>72751</v>
      </c>
      <c r="F35" s="10">
        <f t="shared" si="3"/>
        <v>78199</v>
      </c>
      <c r="G35" s="10">
        <f t="shared" si="3"/>
        <v>25810</v>
      </c>
      <c r="H35" s="10">
        <f t="shared" si="3"/>
        <v>826022</v>
      </c>
      <c r="I35" s="10">
        <f t="shared" si="3"/>
        <v>242866</v>
      </c>
      <c r="J35" s="10">
        <f t="shared" si="3"/>
        <v>0</v>
      </c>
      <c r="K35" s="10"/>
      <c r="L35" s="10">
        <f t="shared" si="3"/>
        <v>244866</v>
      </c>
      <c r="M35" s="10">
        <f t="shared" si="3"/>
        <v>282559</v>
      </c>
      <c r="N35" s="10">
        <f t="shared" si="3"/>
        <v>0</v>
      </c>
      <c r="O35" s="10"/>
      <c r="P35" s="10">
        <f t="shared" si="3"/>
        <v>282559</v>
      </c>
    </row>
    <row r="36" spans="1:13" ht="26.25" customHeight="1">
      <c r="A36" s="11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6" s="21" customFormat="1" ht="41.25" customHeight="1">
      <c r="A37" s="28" t="s">
        <v>35</v>
      </c>
      <c r="B37" s="28"/>
      <c r="C37" s="20"/>
      <c r="D37" s="20"/>
      <c r="E37" s="20"/>
      <c r="F37" s="20"/>
      <c r="G37" s="20"/>
      <c r="H37" s="20"/>
      <c r="I37" s="20"/>
      <c r="J37" s="20"/>
      <c r="K37" s="20"/>
      <c r="L37" s="27" t="s">
        <v>22</v>
      </c>
      <c r="M37" s="27"/>
      <c r="N37" s="27"/>
      <c r="O37" s="27"/>
      <c r="P37" s="27"/>
    </row>
    <row r="38" spans="1:13" ht="18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8.75">
      <c r="A39" s="26" t="s">
        <v>23</v>
      </c>
      <c r="B39" s="2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</sheetData>
  <sheetProtection/>
  <mergeCells count="13">
    <mergeCell ref="A5:P5"/>
    <mergeCell ref="A6:P6"/>
    <mergeCell ref="A7:P7"/>
    <mergeCell ref="A1:P1"/>
    <mergeCell ref="A2:P2"/>
    <mergeCell ref="A3:P3"/>
    <mergeCell ref="A8:P8"/>
    <mergeCell ref="C9:P9"/>
    <mergeCell ref="A39:B39"/>
    <mergeCell ref="L37:P37"/>
    <mergeCell ref="A37:B37"/>
    <mergeCell ref="A9:A10"/>
    <mergeCell ref="B9:B10"/>
  </mergeCells>
  <printOptions/>
  <pageMargins left="0.7874015748031497" right="0.2362204724409449" top="0.17" bottom="0.17" header="0.15748031496062992" footer="0.15748031496062992"/>
  <pageSetup horizontalDpi="600" verticalDpi="600" orientation="portrait" paperSize="9" scale="75" r:id="rId1"/>
  <rowBreaks count="2" manualBreakCount="2">
    <brk id="21" max="15" man="1"/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Тананыкина</dc:creator>
  <cp:keywords/>
  <dc:description/>
  <cp:lastModifiedBy>Жесткова</cp:lastModifiedBy>
  <cp:lastPrinted>2012-03-01T05:06:56Z</cp:lastPrinted>
  <dcterms:created xsi:type="dcterms:W3CDTF">2010-10-13T16:10:53Z</dcterms:created>
  <dcterms:modified xsi:type="dcterms:W3CDTF">2012-03-01T05:41:24Z</dcterms:modified>
  <cp:category/>
  <cp:version/>
  <cp:contentType/>
  <cp:contentStatus/>
</cp:coreProperties>
</file>