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5180" windowHeight="8925"/>
  </bookViews>
  <sheets>
    <sheet name="9 мес.2025г." sheetId="11" r:id="rId1"/>
  </sheets>
  <calcPr calcId="144525"/>
</workbook>
</file>

<file path=xl/calcChain.xml><?xml version="1.0" encoding="utf-8"?>
<calcChain xmlns="http://schemas.openxmlformats.org/spreadsheetml/2006/main">
  <c r="I30" i="11" l="1"/>
  <c r="I32" i="11"/>
  <c r="I35" i="11"/>
  <c r="I34" i="11"/>
  <c r="I38" i="11"/>
  <c r="I46" i="11"/>
  <c r="I44" i="11"/>
  <c r="G46" i="11"/>
  <c r="G44" i="11"/>
  <c r="G34" i="11"/>
  <c r="G32" i="11"/>
  <c r="K48" i="11" l="1"/>
  <c r="I47" i="11" l="1"/>
  <c r="G47" i="11"/>
  <c r="K47" i="11" l="1"/>
  <c r="N15" i="11"/>
  <c r="L18" i="11"/>
  <c r="M18" i="11"/>
  <c r="G19" i="11"/>
  <c r="H19" i="11"/>
  <c r="I19" i="11"/>
  <c r="J19" i="11"/>
  <c r="K19" i="11"/>
  <c r="G25" i="11"/>
  <c r="G24" i="11" s="1"/>
  <c r="I25" i="11"/>
  <c r="I24" i="11" s="1"/>
  <c r="K26" i="11"/>
  <c r="G28" i="11"/>
  <c r="G27" i="11" s="1"/>
  <c r="I28" i="11"/>
  <c r="I27" i="11" s="1"/>
  <c r="K29" i="11"/>
  <c r="G31" i="11"/>
  <c r="H31" i="11"/>
  <c r="H30" i="11" s="1"/>
  <c r="H18" i="11" s="1"/>
  <c r="I31" i="11"/>
  <c r="J31" i="11"/>
  <c r="J30" i="11" s="1"/>
  <c r="J18" i="11" s="1"/>
  <c r="K31" i="11"/>
  <c r="K32" i="11"/>
  <c r="G33" i="11"/>
  <c r="I33" i="11"/>
  <c r="G35" i="11"/>
  <c r="K36" i="11"/>
  <c r="K35" i="11" s="1"/>
  <c r="I37" i="11"/>
  <c r="G37" i="11"/>
  <c r="L37" i="11" s="1"/>
  <c r="L28" i="11" s="1"/>
  <c r="K38" i="11"/>
  <c r="L39" i="11"/>
  <c r="M39" i="11"/>
  <c r="I43" i="11"/>
  <c r="G43" i="11"/>
  <c r="G45" i="11"/>
  <c r="I45" i="11"/>
  <c r="K46" i="11"/>
  <c r="G50" i="11"/>
  <c r="G49" i="11" s="1"/>
  <c r="I50" i="11"/>
  <c r="M50" i="11" s="1"/>
  <c r="K37" i="11" l="1"/>
  <c r="K45" i="11"/>
  <c r="I42" i="11"/>
  <c r="G42" i="11"/>
  <c r="G41" i="11" s="1"/>
  <c r="G40" i="11" s="1"/>
  <c r="G39" i="11" s="1"/>
  <c r="K33" i="11"/>
  <c r="I49" i="11"/>
  <c r="K49" i="11" s="1"/>
  <c r="K25" i="11"/>
  <c r="I18" i="11"/>
  <c r="G30" i="11"/>
  <c r="G23" i="11" s="1"/>
  <c r="G22" i="11" s="1"/>
  <c r="G16" i="11" s="1"/>
  <c r="K27" i="11"/>
  <c r="M27" i="11"/>
  <c r="M25" i="11" s="1"/>
  <c r="K50" i="11"/>
  <c r="L50" i="11"/>
  <c r="K44" i="11"/>
  <c r="K43" i="11"/>
  <c r="M37" i="11"/>
  <c r="M28" i="11" s="1"/>
  <c r="K34" i="11"/>
  <c r="K28" i="11"/>
  <c r="L27" i="11"/>
  <c r="L25" i="11" s="1"/>
  <c r="L16" i="11" s="1"/>
  <c r="L15" i="11" s="1"/>
  <c r="K24" i="11"/>
  <c r="J23" i="11"/>
  <c r="J22" i="11" s="1"/>
  <c r="J16" i="11" s="1"/>
  <c r="J15" i="11" s="1"/>
  <c r="H23" i="11"/>
  <c r="H22" i="11" s="1"/>
  <c r="H16" i="11" s="1"/>
  <c r="H15" i="11" s="1"/>
  <c r="K42" i="11" l="1"/>
  <c r="G18" i="11"/>
  <c r="G15" i="11"/>
  <c r="K30" i="11"/>
  <c r="K18" i="11" s="1"/>
  <c r="I41" i="11"/>
  <c r="I40" i="11" s="1"/>
  <c r="I39" i="11" s="1"/>
  <c r="I23" i="11"/>
  <c r="M16" i="11"/>
  <c r="M15" i="11" s="1"/>
  <c r="K41" i="11" l="1"/>
  <c r="K23" i="11"/>
  <c r="I22" i="11"/>
  <c r="K39" i="11"/>
  <c r="K40" i="11"/>
  <c r="I16" i="11" l="1"/>
  <c r="K22" i="11"/>
  <c r="I15" i="11" l="1"/>
  <c r="K15" i="11" s="1"/>
  <c r="K16" i="11"/>
  <c r="K51" i="11" l="1"/>
</calcChain>
</file>

<file path=xl/sharedStrings.xml><?xml version="1.0" encoding="utf-8"?>
<sst xmlns="http://schemas.openxmlformats.org/spreadsheetml/2006/main" count="215" uniqueCount="61">
  <si>
    <t>13</t>
  </si>
  <si>
    <t>ЦСР</t>
  </si>
  <si>
    <t>ВР</t>
  </si>
  <si>
    <t>Дума городского округа Тольятти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</si>
  <si>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</si>
  <si>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</si>
  <si>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Другие общегосударственные вопросы</t>
  </si>
  <si>
    <t>Код</t>
  </si>
  <si>
    <t xml:space="preserve">Рз </t>
  </si>
  <si>
    <t>ПР</t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</si>
  <si>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</si>
  <si>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</si>
  <si>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</si>
  <si>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выполнения функций бюджетных учреждений</t>
  </si>
  <si>
    <t>001</t>
  </si>
  <si>
    <t>город</t>
  </si>
  <si>
    <t>002 00 00</t>
  </si>
  <si>
    <t>Наименование главного распорядителя средств бюджета, раздела, подраздела, целевой статьи, вида расходов бюджета городского округа</t>
  </si>
  <si>
    <t>Всего</t>
  </si>
  <si>
    <t>990 00 00</t>
  </si>
  <si>
    <t>990 01 00</t>
  </si>
  <si>
    <t>990 01 02</t>
  </si>
  <si>
    <t>100</t>
  </si>
  <si>
    <t>Непрограмное направление расходов</t>
  </si>
  <si>
    <t>Руководство и управление в сфере установленных функций органов местного самоуправления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</si>
  <si>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</si>
  <si>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Центральный аппарат</t>
  </si>
  <si>
    <t xml:space="preserve">Закупка товаров, работ и услуг для государственных и  (муниципальных) нужд </t>
  </si>
  <si>
    <t>200</t>
  </si>
  <si>
    <t>Иные бюджетные ассигнования</t>
  </si>
  <si>
    <t>800</t>
  </si>
  <si>
    <t>Мероприятия в установленной сфере деятельности</t>
  </si>
  <si>
    <t>Мероприятия в сфере общегосударственного управления</t>
  </si>
  <si>
    <t>991 01 02</t>
  </si>
  <si>
    <t>Расходы на выплаты персоналу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</si>
  <si>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</si>
  <si>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</si>
  <si>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900</t>
  </si>
  <si>
    <t>120</t>
  </si>
  <si>
    <t>240</t>
  </si>
  <si>
    <t>850</t>
  </si>
  <si>
    <t>% исполнения</t>
  </si>
  <si>
    <t>Кассовое исполнение (руб.)</t>
  </si>
  <si>
    <t>в т.ч.средства вышестоящих бюджетов</t>
  </si>
  <si>
    <t>Уточненные бюджетные ассигнования (руб.)</t>
  </si>
  <si>
    <t>990 00 00000</t>
  </si>
  <si>
    <t>990 00 11000</t>
  </si>
  <si>
    <t>990 00 11020</t>
  </si>
  <si>
    <t>990 00 11030</t>
  </si>
  <si>
    <t>990 00 11040</t>
  </si>
  <si>
    <t>990 00 04040</t>
  </si>
  <si>
    <t>Социальное обеспечение и иные выплаты населению</t>
  </si>
  <si>
    <t>300</t>
  </si>
  <si>
    <t>Иные выплаты населению</t>
  </si>
  <si>
    <t>360</t>
  </si>
  <si>
    <t>990 00 04060</t>
  </si>
  <si>
    <t>Материально-техническое обеспечение деятельности Общественной палаты</t>
  </si>
  <si>
    <t>830</t>
  </si>
  <si>
    <t>990 00 04000</t>
  </si>
  <si>
    <t>Исполнение судебных актов</t>
  </si>
  <si>
    <t>Отчет об исполнении бюджета за 9 месяцев 2025 года по разделам, подразделам, целевым статьям и видам расходов классификации расходов по ГРБС - Думе городского округа Тольятти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</si>
</sst>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43" formatCode="_-* #,##0.00_р_._-;\-* #,##0.00_р_._-;_-* &quot;-&quot;??_р_._-;_-@_-"/>
    <numFmt numFmtId="164" formatCode="000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6"/>
      <name val="Arial Cyr"/>
      <charset val="204"/>
    </font>
    <font>
      <sz val="14"/>
      <name val="Arial Cyr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3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7" fillId="0" borderId="0" xfId="0" applyFont="1" applyFill="1" applyAlignment="1"/>
    <xf numFmtId="0" fontId="2" fillId="0" borderId="0" xfId="0" applyFont="1" applyFill="1" applyAlignment="1"/>
    <xf numFmtId="164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0" fillId="2" borderId="0" xfId="0" applyFill="1"/>
    <xf numFmtId="0" fontId="0" fillId="3" borderId="0" xfId="0" applyFill="1"/>
    <xf numFmtId="3" fontId="4" fillId="3" borderId="2" xfId="2" applyNumberFormat="1" applyFont="1" applyFill="1" applyBorder="1" applyAlignment="1">
      <alignment horizontal="center"/>
    </xf>
    <xf numFmtId="0" fontId="0" fillId="3" borderId="0" xfId="0" applyFill="1" applyBorder="1"/>
    <xf numFmtId="3" fontId="4" fillId="3" borderId="2" xfId="0" applyNumberFormat="1" applyFont="1" applyFill="1" applyBorder="1" applyAlignment="1">
      <alignment horizontal="center"/>
    </xf>
    <xf numFmtId="0" fontId="0" fillId="3" borderId="7" xfId="0" applyFill="1" applyBorder="1"/>
    <xf numFmtId="3" fontId="4" fillId="3" borderId="0" xfId="0" applyNumberFormat="1" applyFont="1" applyFill="1" applyBorder="1" applyAlignment="1">
      <alignment horizontal="center"/>
    </xf>
    <xf numFmtId="3" fontId="4" fillId="3" borderId="9" xfId="2" applyNumberFormat="1" applyFont="1" applyFill="1" applyBorder="1" applyAlignment="1">
      <alignment horizontal="center"/>
    </xf>
    <xf numFmtId="0" fontId="0" fillId="3" borderId="12" xfId="0" applyFill="1" applyBorder="1"/>
    <xf numFmtId="0" fontId="9" fillId="3" borderId="12" xfId="0" applyFont="1" applyFill="1" applyBorder="1"/>
    <xf numFmtId="3" fontId="6" fillId="3" borderId="9" xfId="2" applyNumberFormat="1" applyFont="1" applyFill="1" applyBorder="1" applyAlignment="1">
      <alignment horizontal="center"/>
    </xf>
    <xf numFmtId="3" fontId="4" fillId="3" borderId="12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3" fontId="11" fillId="0" borderId="2" xfId="0" applyNumberFormat="1" applyFont="1" applyFill="1" applyBorder="1" applyAlignment="1">
      <alignment horizontal="center"/>
    </xf>
    <xf numFmtId="0" fontId="0" fillId="3" borderId="11" xfId="0" applyFill="1" applyBorder="1"/>
    <xf numFmtId="3" fontId="6" fillId="3" borderId="12" xfId="2" applyNumberFormat="1" applyFont="1" applyFill="1" applyBorder="1" applyAlignment="1">
      <alignment horizontal="center"/>
    </xf>
    <xf numFmtId="3" fontId="4" fillId="3" borderId="12" xfId="2" applyNumberFormat="1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center"/>
    </xf>
    <xf numFmtId="0" fontId="0" fillId="3" borderId="3" xfId="0" applyFill="1" applyBorder="1"/>
    <xf numFmtId="3" fontId="0" fillId="3" borderId="11" xfId="0" applyNumberFormat="1" applyFill="1" applyBorder="1"/>
    <xf numFmtId="3" fontId="0" fillId="3" borderId="12" xfId="0" applyNumberFormat="1" applyFill="1" applyBorder="1"/>
    <xf numFmtId="0" fontId="10" fillId="0" borderId="10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center" wrapText="1"/>
    </xf>
    <xf numFmtId="164" fontId="10" fillId="0" borderId="10" xfId="0" applyNumberFormat="1" applyFont="1" applyFill="1" applyBorder="1" applyAlignment="1">
      <alignment horizontal="center" wrapText="1"/>
    </xf>
    <xf numFmtId="49" fontId="10" fillId="0" borderId="10" xfId="0" applyNumberFormat="1" applyFont="1" applyFill="1" applyBorder="1" applyAlignment="1">
      <alignment horizontal="center" wrapText="1"/>
    </xf>
    <xf numFmtId="3" fontId="10" fillId="0" borderId="10" xfId="0" applyNumberFormat="1" applyFont="1" applyFill="1" applyBorder="1" applyAlignment="1">
      <alignment horizontal="center"/>
    </xf>
    <xf numFmtId="3" fontId="10" fillId="0" borderId="9" xfId="0" applyNumberFormat="1" applyFont="1" applyFill="1" applyBorder="1" applyAlignment="1">
      <alignment horizontal="center"/>
    </xf>
    <xf numFmtId="49" fontId="10" fillId="0" borderId="11" xfId="0" applyNumberFormat="1" applyFont="1" applyFill="1" applyBorder="1" applyAlignment="1">
      <alignment horizontal="center" wrapText="1"/>
    </xf>
    <xf numFmtId="49" fontId="10" fillId="0" borderId="12" xfId="0" applyNumberFormat="1" applyFont="1" applyFill="1" applyBorder="1" applyAlignment="1">
      <alignment horizontal="center" wrapText="1"/>
    </xf>
    <xf numFmtId="3" fontId="10" fillId="0" borderId="9" xfId="2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wrapText="1"/>
    </xf>
    <xf numFmtId="49" fontId="11" fillId="0" borderId="11" xfId="0" applyNumberFormat="1" applyFont="1" applyFill="1" applyBorder="1" applyAlignment="1">
      <alignment horizontal="center" wrapText="1"/>
    </xf>
    <xf numFmtId="49" fontId="11" fillId="0" borderId="12" xfId="0" applyNumberFormat="1" applyFont="1" applyFill="1" applyBorder="1" applyAlignment="1">
      <alignment horizontal="center" wrapText="1"/>
    </xf>
    <xf numFmtId="164" fontId="11" fillId="0" borderId="10" xfId="0" applyNumberFormat="1" applyFont="1" applyFill="1" applyBorder="1" applyAlignment="1">
      <alignment horizontal="center" wrapText="1"/>
    </xf>
    <xf numFmtId="49" fontId="11" fillId="0" borderId="10" xfId="0" applyNumberFormat="1" applyFont="1" applyFill="1" applyBorder="1" applyAlignment="1">
      <alignment horizontal="center" wrapText="1"/>
    </xf>
    <xf numFmtId="3" fontId="11" fillId="0" borderId="10" xfId="2" applyNumberFormat="1" applyFont="1" applyFill="1" applyBorder="1" applyAlignment="1">
      <alignment horizontal="center"/>
    </xf>
    <xf numFmtId="3" fontId="11" fillId="0" borderId="9" xfId="2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wrapText="1"/>
    </xf>
    <xf numFmtId="49" fontId="11" fillId="0" borderId="3" xfId="0" applyNumberFormat="1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3" fontId="11" fillId="0" borderId="1" xfId="2" applyNumberFormat="1" applyFont="1" applyFill="1" applyBorder="1" applyAlignment="1">
      <alignment horizontal="center"/>
    </xf>
    <xf numFmtId="3" fontId="11" fillId="0" borderId="2" xfId="2" applyNumberFormat="1" applyFont="1" applyFill="1" applyBorder="1" applyAlignment="1">
      <alignment horizontal="center"/>
    </xf>
    <xf numFmtId="0" fontId="11" fillId="0" borderId="15" xfId="0" applyFont="1" applyFill="1" applyBorder="1" applyAlignment="1">
      <alignment horizontal="left" wrapText="1"/>
    </xf>
    <xf numFmtId="49" fontId="11" fillId="0" borderId="16" xfId="0" applyNumberFormat="1" applyFont="1" applyFill="1" applyBorder="1" applyAlignment="1">
      <alignment horizontal="center" wrapText="1"/>
    </xf>
    <xf numFmtId="49" fontId="11" fillId="0" borderId="17" xfId="0" applyNumberFormat="1" applyFont="1" applyFill="1" applyBorder="1" applyAlignment="1">
      <alignment horizontal="center" wrapText="1"/>
    </xf>
    <xf numFmtId="164" fontId="11" fillId="0" borderId="15" xfId="0" applyNumberFormat="1" applyFont="1" applyFill="1" applyBorder="1" applyAlignment="1">
      <alignment horizontal="center" wrapText="1"/>
    </xf>
    <xf numFmtId="49" fontId="11" fillId="0" borderId="15" xfId="0" applyNumberFormat="1" applyFont="1" applyFill="1" applyBorder="1" applyAlignment="1">
      <alignment horizontal="center" wrapText="1"/>
    </xf>
    <xf numFmtId="3" fontId="11" fillId="0" borderId="15" xfId="0" applyNumberFormat="1" applyFont="1" applyFill="1" applyBorder="1" applyAlignment="1">
      <alignment horizontal="center"/>
    </xf>
    <xf numFmtId="3" fontId="11" fillId="0" borderId="14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left" wrapText="1"/>
    </xf>
    <xf numFmtId="49" fontId="11" fillId="0" borderId="21" xfId="0" applyNumberFormat="1" applyFont="1" applyFill="1" applyBorder="1" applyAlignment="1">
      <alignment horizontal="center" wrapText="1"/>
    </xf>
    <xf numFmtId="3" fontId="11" fillId="0" borderId="21" xfId="0" applyNumberFormat="1" applyFont="1" applyFill="1" applyBorder="1" applyAlignment="1">
      <alignment horizontal="center"/>
    </xf>
    <xf numFmtId="3" fontId="11" fillId="0" borderId="20" xfId="0" applyNumberFormat="1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wrapText="1"/>
    </xf>
    <xf numFmtId="49" fontId="11" fillId="0" borderId="19" xfId="0" applyNumberFormat="1" applyFont="1" applyFill="1" applyBorder="1" applyAlignment="1">
      <alignment horizontal="center" wrapText="1"/>
    </xf>
    <xf numFmtId="3" fontId="11" fillId="0" borderId="18" xfId="0" applyNumberFormat="1" applyFont="1" applyFill="1" applyBorder="1" applyAlignment="1">
      <alignment horizontal="center"/>
    </xf>
    <xf numFmtId="3" fontId="11" fillId="0" borderId="10" xfId="0" applyNumberFormat="1" applyFont="1" applyFill="1" applyBorder="1" applyAlignment="1">
      <alignment horizontal="center"/>
    </xf>
    <xf numFmtId="3" fontId="11" fillId="0" borderId="9" xfId="0" applyNumberFormat="1" applyFont="1" applyFill="1" applyBorder="1" applyAlignment="1">
      <alignment horizontal="center"/>
    </xf>
    <xf numFmtId="49" fontId="11" fillId="0" borderId="22" xfId="0" applyNumberFormat="1" applyFont="1" applyFill="1" applyBorder="1" applyAlignment="1">
      <alignment horizontal="center" wrapText="1"/>
    </xf>
    <xf numFmtId="49" fontId="11" fillId="0" borderId="23" xfId="0" applyNumberFormat="1" applyFont="1" applyFill="1" applyBorder="1" applyAlignment="1">
      <alignment horizontal="center" wrapText="1"/>
    </xf>
    <xf numFmtId="3" fontId="11" fillId="0" borderId="8" xfId="0" applyNumberFormat="1" applyFont="1" applyFill="1" applyBorder="1" applyAlignment="1">
      <alignment horizontal="center"/>
    </xf>
    <xf numFmtId="3" fontId="11" fillId="0" borderId="5" xfId="0" applyNumberFormat="1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Alignment="1">
      <alignment horizontal="center"/>
    </xf>
    <xf numFmtId="0" fontId="0" fillId="0" borderId="0" xfId="0" applyFill="1" applyBorder="1"/>
    <xf numFmtId="3" fontId="4" fillId="0" borderId="0" xfId="0" applyNumberFormat="1" applyFont="1" applyFill="1" applyAlignment="1">
      <alignment horizontal="center"/>
    </xf>
    <xf numFmtId="0" fontId="9" fillId="3" borderId="11" xfId="0" applyFont="1" applyFill="1" applyBorder="1"/>
    <xf numFmtId="0" fontId="13" fillId="0" borderId="0" xfId="3"/>
    <xf numFmtId="0" fontId="13" fillId="0" borderId="0" xfId="3" applyFill="1"/>
    <xf numFmtId="0" fontId="4" fillId="3" borderId="0" xfId="3" applyFont="1" applyFill="1" applyAlignment="1">
      <alignment horizontal="left" wrapText="1"/>
    </xf>
    <xf numFmtId="0" fontId="14" fillId="0" borderId="0" xfId="3" applyFont="1"/>
    <xf numFmtId="0" fontId="15" fillId="3" borderId="0" xfId="0" applyFont="1" applyFill="1"/>
    <xf numFmtId="49" fontId="4" fillId="3" borderId="10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left" wrapText="1"/>
    </xf>
    <xf numFmtId="0" fontId="4" fillId="3" borderId="28" xfId="0" applyFont="1" applyFill="1" applyBorder="1" applyAlignment="1">
      <alignment horizontal="left" wrapText="1"/>
    </xf>
    <xf numFmtId="49" fontId="4" fillId="3" borderId="12" xfId="0" applyNumberFormat="1" applyFont="1" applyFill="1" applyBorder="1" applyAlignment="1">
      <alignment horizontal="center" wrapText="1"/>
    </xf>
    <xf numFmtId="49" fontId="4" fillId="3" borderId="23" xfId="0" applyNumberFormat="1" applyFont="1" applyFill="1" applyBorder="1" applyAlignment="1">
      <alignment horizontal="center" wrapText="1"/>
    </xf>
    <xf numFmtId="3" fontId="4" fillId="3" borderId="26" xfId="0" applyNumberFormat="1" applyFont="1" applyFill="1" applyBorder="1" applyAlignment="1">
      <alignment horizontal="center" wrapText="1"/>
    </xf>
    <xf numFmtId="3" fontId="4" fillId="3" borderId="27" xfId="0" applyNumberFormat="1" applyFont="1" applyFill="1" applyBorder="1" applyAlignment="1">
      <alignment horizontal="center" wrapText="1"/>
    </xf>
    <xf numFmtId="0" fontId="0" fillId="3" borderId="6" xfId="0" applyFill="1" applyBorder="1"/>
    <xf numFmtId="0" fontId="11" fillId="0" borderId="8" xfId="0" applyFont="1" applyFill="1" applyBorder="1" applyAlignment="1">
      <alignment horizontal="left" wrapText="1"/>
    </xf>
    <xf numFmtId="164" fontId="11" fillId="0" borderId="21" xfId="0" applyNumberFormat="1" applyFont="1" applyFill="1" applyBorder="1" applyAlignment="1">
      <alignment horizontal="center" wrapText="1"/>
    </xf>
    <xf numFmtId="49" fontId="11" fillId="0" borderId="8" xfId="0" applyNumberFormat="1" applyFont="1" applyFill="1" applyBorder="1" applyAlignment="1">
      <alignment horizontal="center" wrapText="1"/>
    </xf>
    <xf numFmtId="3" fontId="5" fillId="3" borderId="12" xfId="0" applyNumberFormat="1" applyFont="1" applyFill="1" applyBorder="1" applyAlignment="1">
      <alignment horizontal="center"/>
    </xf>
    <xf numFmtId="3" fontId="5" fillId="3" borderId="9" xfId="0" applyNumberFormat="1" applyFont="1" applyFill="1" applyBorder="1" applyAlignment="1">
      <alignment horizontal="center"/>
    </xf>
    <xf numFmtId="164" fontId="10" fillId="0" borderId="9" xfId="0" applyNumberFormat="1" applyFont="1" applyFill="1" applyBorder="1" applyAlignment="1">
      <alignment horizontal="center" wrapText="1"/>
    </xf>
    <xf numFmtId="3" fontId="11" fillId="0" borderId="19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" wrapText="1"/>
    </xf>
    <xf numFmtId="164" fontId="11" fillId="0" borderId="8" xfId="0" applyNumberFormat="1" applyFont="1" applyFill="1" applyBorder="1" applyAlignment="1">
      <alignment horizontal="center" wrapText="1"/>
    </xf>
    <xf numFmtId="164" fontId="10" fillId="0" borderId="13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8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9" fontId="10" fillId="0" borderId="13" xfId="1" applyFont="1" applyFill="1" applyBorder="1" applyAlignment="1">
      <alignment horizontal="center" vertical="center" wrapText="1"/>
    </xf>
    <xf numFmtId="9" fontId="10" fillId="0" borderId="1" xfId="1" applyFont="1" applyFill="1" applyBorder="1" applyAlignment="1">
      <alignment horizontal="center" vertical="center" wrapText="1"/>
    </xf>
    <xf numFmtId="9" fontId="10" fillId="0" borderId="8" xfId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164" fontId="10" fillId="0" borderId="25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3" fontId="10" fillId="3" borderId="13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3" fontId="10" fillId="3" borderId="8" xfId="0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4"/>
    <cellStyle name="Обычный 3" xfId="3"/>
    <cellStyle name="Процентный" xfId="1" builtinId="5"/>
    <cellStyle name="Процентный 2" xfId="7"/>
    <cellStyle name="Финансовый [0]" xfId="2" builtinId="6"/>
    <cellStyle name="Финансовый [0] 2" xfId="6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52"/>
  <sheetViews>
    <sheetView tabSelected="1" topLeftCell="A35" workbookViewId="0">
      <selection activeCell="A7" sqref="A7:N51"/>
    </sheetView>
  </sheetViews>
  <sheetFormatPr defaultRowHeight="16.5" x14ac:dyDescent="0.25"/>
  <cols>
    <col min="1" max="1" width="48.85546875" style="3" customWidth="1"/>
    <col min="2" max="2" width="10.7109375" style="3" customWidth="1"/>
    <col min="3" max="3" width="8" style="3" customWidth="1"/>
    <col min="4" max="4" width="8.42578125" style="3" customWidth="1"/>
    <col min="5" max="5" width="16.140625" style="6" customWidth="1"/>
    <col min="6" max="6" width="6.7109375" style="7" customWidth="1"/>
    <col min="7" max="7" width="12" style="1" customWidth="1"/>
    <col min="8" max="8" width="11.140625" style="1" customWidth="1"/>
    <col min="9" max="9" width="11.140625" style="8" customWidth="1"/>
    <col min="10" max="10" width="11.85546875" style="8" customWidth="1"/>
    <col min="11" max="11" width="8.5703125" style="8" customWidth="1"/>
    <col min="12" max="12" width="15.42578125" style="1" hidden="1" customWidth="1"/>
    <col min="13" max="13" width="1" style="1" hidden="1" customWidth="1"/>
    <col min="14" max="14" width="10.140625" style="1" customWidth="1"/>
    <col min="15" max="16384" width="9.140625" style="1"/>
  </cols>
  <sheetData>
    <row r="1" spans="1:14" ht="36.75" hidden="1" customHeight="1" x14ac:dyDescent="0.25"/>
    <row r="2" spans="1:14" ht="36.75" hidden="1" customHeight="1" x14ac:dyDescent="0.3">
      <c r="A2" s="104"/>
      <c r="B2" s="104"/>
      <c r="C2" s="104"/>
      <c r="D2" s="104"/>
      <c r="E2" s="104"/>
      <c r="F2" s="104"/>
    </row>
    <row r="3" spans="1:14" ht="36.75" hidden="1" customHeight="1" x14ac:dyDescent="0.3">
      <c r="A3" s="105"/>
      <c r="B3" s="105"/>
      <c r="C3" s="105"/>
      <c r="D3" s="105"/>
      <c r="E3" s="105"/>
      <c r="F3" s="105"/>
      <c r="G3" s="4"/>
      <c r="H3" s="4"/>
    </row>
    <row r="4" spans="1:14" ht="36.75" hidden="1" customHeight="1" x14ac:dyDescent="0.3">
      <c r="A4" s="105"/>
      <c r="B4" s="105"/>
      <c r="C4" s="105"/>
      <c r="D4" s="105"/>
      <c r="E4" s="105"/>
      <c r="F4" s="105"/>
    </row>
    <row r="5" spans="1:14" ht="36.75" hidden="1" customHeight="1" x14ac:dyDescent="0.3">
      <c r="A5" s="104"/>
      <c r="B5" s="104"/>
      <c r="C5" s="104"/>
      <c r="D5" s="104"/>
      <c r="E5" s="104"/>
      <c r="F5" s="104"/>
    </row>
    <row r="6" spans="1:14" ht="36.75" hidden="1" customHeight="1" x14ac:dyDescent="0.3">
      <c r="A6" s="105"/>
      <c r="B6" s="105"/>
      <c r="C6" s="105"/>
      <c r="D6" s="105"/>
      <c r="E6" s="105"/>
      <c r="F6" s="105"/>
    </row>
    <row r="7" spans="1:14" ht="12.75" customHeight="1" x14ac:dyDescent="0.2">
      <c r="A7" s="106" t="s">
        <v>60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</row>
    <row r="8" spans="1:14" ht="12.75" customHeight="1" x14ac:dyDescent="0.2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4" ht="32.25" customHeight="1" thickBot="1" x14ac:dyDescent="0.25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</row>
    <row r="10" spans="1:14" ht="17.25" customHeight="1" x14ac:dyDescent="0.2">
      <c r="A10" s="108" t="s">
        <v>17</v>
      </c>
      <c r="B10" s="111" t="s">
        <v>7</v>
      </c>
      <c r="C10" s="111" t="s">
        <v>8</v>
      </c>
      <c r="D10" s="111" t="s">
        <v>9</v>
      </c>
      <c r="E10" s="101" t="s">
        <v>1</v>
      </c>
      <c r="F10" s="101" t="s">
        <v>2</v>
      </c>
      <c r="G10" s="114" t="s">
        <v>44</v>
      </c>
      <c r="H10" s="116"/>
      <c r="I10" s="114" t="s">
        <v>42</v>
      </c>
      <c r="J10" s="116"/>
      <c r="K10" s="114" t="s">
        <v>41</v>
      </c>
      <c r="L10" s="115"/>
      <c r="M10" s="115"/>
      <c r="N10" s="116"/>
    </row>
    <row r="11" spans="1:14" ht="39" customHeight="1" thickBot="1" x14ac:dyDescent="0.25">
      <c r="A11" s="109"/>
      <c r="B11" s="112"/>
      <c r="C11" s="112"/>
      <c r="D11" s="112"/>
      <c r="E11" s="102"/>
      <c r="F11" s="102"/>
      <c r="G11" s="117"/>
      <c r="H11" s="119"/>
      <c r="I11" s="117"/>
      <c r="J11" s="119"/>
      <c r="K11" s="117"/>
      <c r="L11" s="118"/>
      <c r="M11" s="118"/>
      <c r="N11" s="119"/>
    </row>
    <row r="12" spans="1:14" ht="21" customHeight="1" x14ac:dyDescent="0.2">
      <c r="A12" s="109"/>
      <c r="B12" s="112"/>
      <c r="C12" s="112"/>
      <c r="D12" s="112"/>
      <c r="E12" s="102"/>
      <c r="F12" s="102"/>
      <c r="G12" s="101" t="s">
        <v>18</v>
      </c>
      <c r="H12" s="101" t="s">
        <v>43</v>
      </c>
      <c r="I12" s="101" t="s">
        <v>18</v>
      </c>
      <c r="J12" s="101" t="s">
        <v>43</v>
      </c>
      <c r="K12" s="101" t="s">
        <v>18</v>
      </c>
      <c r="L12" s="120" t="s">
        <v>15</v>
      </c>
      <c r="M12" s="120" t="s">
        <v>15</v>
      </c>
      <c r="N12" s="101" t="s">
        <v>43</v>
      </c>
    </row>
    <row r="13" spans="1:14" ht="70.5" customHeight="1" thickBot="1" x14ac:dyDescent="0.25">
      <c r="A13" s="109"/>
      <c r="B13" s="112"/>
      <c r="C13" s="112"/>
      <c r="D13" s="112"/>
      <c r="E13" s="102"/>
      <c r="F13" s="102"/>
      <c r="G13" s="102"/>
      <c r="H13" s="102"/>
      <c r="I13" s="102"/>
      <c r="J13" s="102"/>
      <c r="K13" s="102"/>
      <c r="L13" s="121"/>
      <c r="M13" s="121"/>
      <c r="N13" s="102"/>
    </row>
    <row r="14" spans="1:14" ht="36.75" hidden="1" customHeight="1" x14ac:dyDescent="0.2">
      <c r="A14" s="110"/>
      <c r="B14" s="113"/>
      <c r="C14" s="113"/>
      <c r="D14" s="113"/>
      <c r="E14" s="103"/>
      <c r="F14" s="103"/>
      <c r="G14" s="73"/>
      <c r="H14" s="73"/>
      <c r="I14" s="73"/>
      <c r="J14" s="73"/>
      <c r="K14" s="73"/>
      <c r="L14" s="122"/>
      <c r="M14" s="122"/>
      <c r="N14" s="73"/>
    </row>
    <row r="15" spans="1:14" s="5" customFormat="1" ht="21" thickBot="1" x14ac:dyDescent="0.35">
      <c r="A15" s="29" t="s">
        <v>3</v>
      </c>
      <c r="B15" s="30">
        <v>900</v>
      </c>
      <c r="C15" s="30"/>
      <c r="D15" s="31"/>
      <c r="E15" s="32"/>
      <c r="F15" s="33"/>
      <c r="G15" s="35">
        <f>SUM(G16+G39)</f>
        <v>181138</v>
      </c>
      <c r="H15" s="35">
        <f t="shared" ref="H15:N15" si="0">SUM(H16+H39)</f>
        <v>0</v>
      </c>
      <c r="I15" s="35">
        <f t="shared" si="0"/>
        <v>114042</v>
      </c>
      <c r="J15" s="35">
        <f t="shared" si="0"/>
        <v>0</v>
      </c>
      <c r="K15" s="34">
        <f>SUM(I15/G15)*100</f>
        <v>62.958628228201704</v>
      </c>
      <c r="L15" s="35" t="e">
        <f t="shared" si="0"/>
        <v>#REF!</v>
      </c>
      <c r="M15" s="35" t="e">
        <f t="shared" si="0"/>
        <v>#REF!</v>
      </c>
      <c r="N15" s="34">
        <f t="shared" si="0"/>
        <v>0</v>
      </c>
    </row>
    <row r="16" spans="1:14" s="2" customFormat="1" ht="79.5" thickBot="1" x14ac:dyDescent="0.3">
      <c r="A16" s="29" t="s">
        <v>12</v>
      </c>
      <c r="B16" s="36" t="s">
        <v>37</v>
      </c>
      <c r="C16" s="36" t="s">
        <v>10</v>
      </c>
      <c r="D16" s="37" t="s">
        <v>11</v>
      </c>
      <c r="E16" s="32"/>
      <c r="F16" s="33"/>
      <c r="G16" s="38">
        <f>SUM(G22)</f>
        <v>136575</v>
      </c>
      <c r="H16" s="38">
        <f>SUM(H22)</f>
        <v>0</v>
      </c>
      <c r="I16" s="38">
        <f>SUM(I22)</f>
        <v>85756</v>
      </c>
      <c r="J16" s="38">
        <f>SUM(J22)</f>
        <v>0</v>
      </c>
      <c r="K16" s="34">
        <f>SUM(I16/G16)*100</f>
        <v>62.790408200622373</v>
      </c>
      <c r="L16" s="23" t="e">
        <f>L18+L25+L28</f>
        <v>#REF!</v>
      </c>
      <c r="M16" s="18" t="e">
        <f>M18+M25+M28</f>
        <v>#REF!</v>
      </c>
      <c r="N16" s="34"/>
    </row>
    <row r="17" spans="1:14" s="2" customFormat="1" ht="36.75" hidden="1" customHeight="1" x14ac:dyDescent="0.25">
      <c r="A17" s="39" t="s">
        <v>23</v>
      </c>
      <c r="B17" s="40" t="s">
        <v>10</v>
      </c>
      <c r="C17" s="40" t="s">
        <v>10</v>
      </c>
      <c r="D17" s="41" t="s">
        <v>11</v>
      </c>
      <c r="E17" s="42" t="s">
        <v>19</v>
      </c>
      <c r="F17" s="43"/>
      <c r="G17" s="45">
        <v>71309</v>
      </c>
      <c r="H17" s="45">
        <v>71309</v>
      </c>
      <c r="I17" s="45">
        <v>71309</v>
      </c>
      <c r="J17" s="45">
        <v>71309</v>
      </c>
      <c r="K17" s="44">
        <v>71309</v>
      </c>
      <c r="L17" s="24"/>
      <c r="M17" s="15"/>
      <c r="N17" s="44"/>
    </row>
    <row r="18" spans="1:14" ht="36.75" hidden="1" customHeight="1" x14ac:dyDescent="0.25">
      <c r="A18" s="46" t="s">
        <v>24</v>
      </c>
      <c r="B18" s="47" t="s">
        <v>10</v>
      </c>
      <c r="C18" s="47" t="s">
        <v>10</v>
      </c>
      <c r="D18" s="48" t="s">
        <v>11</v>
      </c>
      <c r="E18" s="49" t="s">
        <v>20</v>
      </c>
      <c r="F18" s="50"/>
      <c r="G18" s="52">
        <f>SUM(G20+G27+G30)</f>
        <v>133283</v>
      </c>
      <c r="H18" s="52">
        <f>SUM(H20+H27+H30)</f>
        <v>813</v>
      </c>
      <c r="I18" s="52">
        <f>SUM(I20+I27+I30)</f>
        <v>83243</v>
      </c>
      <c r="J18" s="52">
        <f>SUM(J20+J27+J30)</f>
        <v>813</v>
      </c>
      <c r="K18" s="51">
        <f>SUM(K20+K27+K30)</f>
        <v>914.43352664529232</v>
      </c>
      <c r="L18" s="25" t="e">
        <f>L19+#REF!</f>
        <v>#REF!</v>
      </c>
      <c r="M18" s="10" t="e">
        <f>M19+#REF!</f>
        <v>#REF!</v>
      </c>
      <c r="N18" s="51"/>
    </row>
    <row r="19" spans="1:14" ht="36.75" hidden="1" customHeight="1" x14ac:dyDescent="0.25">
      <c r="A19" s="46" t="s">
        <v>13</v>
      </c>
      <c r="B19" s="47" t="s">
        <v>10</v>
      </c>
      <c r="C19" s="47" t="s">
        <v>10</v>
      </c>
      <c r="D19" s="48" t="s">
        <v>11</v>
      </c>
      <c r="E19" s="49" t="s">
        <v>16</v>
      </c>
      <c r="F19" s="50" t="s">
        <v>14</v>
      </c>
      <c r="G19" s="21">
        <f>76743+542-77285</f>
        <v>0</v>
      </c>
      <c r="H19" s="21">
        <f>76743+542-77285</f>
        <v>0</v>
      </c>
      <c r="I19" s="21">
        <f>76743+542-77285</f>
        <v>0</v>
      </c>
      <c r="J19" s="21">
        <f>76743+542-77285</f>
        <v>0</v>
      </c>
      <c r="K19" s="20">
        <f>76743+542-77285</f>
        <v>0</v>
      </c>
      <c r="L19" s="26"/>
      <c r="M19" s="11"/>
      <c r="N19" s="20"/>
    </row>
    <row r="20" spans="1:14" ht="36.75" hidden="1" customHeight="1" x14ac:dyDescent="0.25">
      <c r="A20" s="53" t="s">
        <v>4</v>
      </c>
      <c r="B20" s="54" t="s">
        <v>10</v>
      </c>
      <c r="C20" s="54" t="s">
        <v>10</v>
      </c>
      <c r="D20" s="55" t="s">
        <v>11</v>
      </c>
      <c r="E20" s="56" t="s">
        <v>21</v>
      </c>
      <c r="F20" s="57"/>
      <c r="G20" s="59">
        <v>813</v>
      </c>
      <c r="H20" s="59">
        <v>813</v>
      </c>
      <c r="I20" s="59">
        <v>813</v>
      </c>
      <c r="J20" s="59">
        <v>813</v>
      </c>
      <c r="K20" s="58">
        <v>813</v>
      </c>
      <c r="L20" s="16"/>
      <c r="M20" s="16"/>
      <c r="N20" s="58"/>
    </row>
    <row r="21" spans="1:14" ht="36.75" hidden="1" customHeight="1" x14ac:dyDescent="0.25">
      <c r="A21" s="60"/>
      <c r="B21" s="54" t="s">
        <v>10</v>
      </c>
      <c r="C21" s="54" t="s">
        <v>10</v>
      </c>
      <c r="D21" s="55" t="s">
        <v>11</v>
      </c>
      <c r="E21" s="56" t="s">
        <v>33</v>
      </c>
      <c r="F21" s="61"/>
      <c r="G21" s="63">
        <v>596</v>
      </c>
      <c r="H21" s="63">
        <v>596</v>
      </c>
      <c r="I21" s="63">
        <v>596</v>
      </c>
      <c r="J21" s="63">
        <v>596</v>
      </c>
      <c r="K21" s="62">
        <v>596</v>
      </c>
      <c r="L21" s="11"/>
      <c r="M21" s="11"/>
      <c r="N21" s="62"/>
    </row>
    <row r="22" spans="1:14" thickBot="1" x14ac:dyDescent="0.3">
      <c r="A22" s="64" t="s">
        <v>23</v>
      </c>
      <c r="B22" s="54" t="s">
        <v>37</v>
      </c>
      <c r="C22" s="54" t="s">
        <v>10</v>
      </c>
      <c r="D22" s="55" t="s">
        <v>11</v>
      </c>
      <c r="E22" s="56" t="s">
        <v>45</v>
      </c>
      <c r="F22" s="65"/>
      <c r="G22" s="66">
        <f>SUM(G23)</f>
        <v>136575</v>
      </c>
      <c r="H22" s="66">
        <f>SUM(H23)</f>
        <v>0</v>
      </c>
      <c r="I22" s="66">
        <f>SUM(I23)</f>
        <v>85756</v>
      </c>
      <c r="J22" s="66">
        <f>SUM(J23)</f>
        <v>0</v>
      </c>
      <c r="K22" s="98">
        <f>SUM(I22/G22)*100</f>
        <v>62.790408200622373</v>
      </c>
      <c r="L22" s="11"/>
      <c r="M22" s="11"/>
      <c r="N22" s="67"/>
    </row>
    <row r="23" spans="1:14" ht="48" thickBot="1" x14ac:dyDescent="0.3">
      <c r="A23" s="46" t="s">
        <v>24</v>
      </c>
      <c r="B23" s="54" t="s">
        <v>37</v>
      </c>
      <c r="C23" s="54" t="s">
        <v>10</v>
      </c>
      <c r="D23" s="55" t="s">
        <v>11</v>
      </c>
      <c r="E23" s="56" t="s">
        <v>46</v>
      </c>
      <c r="F23" s="50"/>
      <c r="G23" s="21">
        <f>SUM(G24+G27+G30)</f>
        <v>136575</v>
      </c>
      <c r="H23" s="21">
        <f>SUM(H24+H27+H30)</f>
        <v>0</v>
      </c>
      <c r="I23" s="21">
        <f>SUM(I24+I27+I30)</f>
        <v>85756</v>
      </c>
      <c r="J23" s="21">
        <f>SUM(J24+J27+J30)</f>
        <v>0</v>
      </c>
      <c r="K23" s="98">
        <f t="shared" ref="K23:K31" si="1">SUM(I23/G23)*100</f>
        <v>62.790408200622373</v>
      </c>
      <c r="L23" s="11"/>
      <c r="M23" s="11"/>
      <c r="N23" s="67"/>
    </row>
    <row r="24" spans="1:14" ht="32.25" thickBot="1" x14ac:dyDescent="0.3">
      <c r="A24" s="39" t="s">
        <v>4</v>
      </c>
      <c r="B24" s="40" t="s">
        <v>37</v>
      </c>
      <c r="C24" s="43" t="s">
        <v>10</v>
      </c>
      <c r="D24" s="40" t="s">
        <v>11</v>
      </c>
      <c r="E24" s="42" t="s">
        <v>47</v>
      </c>
      <c r="F24" s="43"/>
      <c r="G24" s="68">
        <f t="shared" ref="G24:I25" si="2">SUM(G25)</f>
        <v>4105</v>
      </c>
      <c r="H24" s="68"/>
      <c r="I24" s="68">
        <f t="shared" si="2"/>
        <v>3326</v>
      </c>
      <c r="J24" s="68"/>
      <c r="K24" s="67">
        <f t="shared" si="1"/>
        <v>81.023142509135198</v>
      </c>
      <c r="L24" s="16"/>
      <c r="M24" s="16"/>
      <c r="N24" s="67"/>
    </row>
    <row r="25" spans="1:14" ht="95.25" thickBot="1" x14ac:dyDescent="0.3">
      <c r="A25" s="60" t="s">
        <v>25</v>
      </c>
      <c r="B25" s="69" t="s">
        <v>37</v>
      </c>
      <c r="C25" s="69" t="s">
        <v>10</v>
      </c>
      <c r="D25" s="70" t="s">
        <v>11</v>
      </c>
      <c r="E25" s="100" t="s">
        <v>47</v>
      </c>
      <c r="F25" s="61" t="s">
        <v>22</v>
      </c>
      <c r="G25" s="63">
        <f t="shared" si="2"/>
        <v>4105</v>
      </c>
      <c r="H25" s="63"/>
      <c r="I25" s="63">
        <f t="shared" si="2"/>
        <v>3326</v>
      </c>
      <c r="J25" s="21"/>
      <c r="K25" s="71">
        <f t="shared" si="1"/>
        <v>81.023142509135198</v>
      </c>
      <c r="L25" s="14" t="e">
        <f>L26+L27</f>
        <v>#REF!</v>
      </c>
      <c r="M25" s="12" t="e">
        <f>M26+M27</f>
        <v>#REF!</v>
      </c>
      <c r="N25" s="71"/>
    </row>
    <row r="26" spans="1:14" ht="32.25" thickBot="1" x14ac:dyDescent="0.3">
      <c r="A26" s="39" t="s">
        <v>34</v>
      </c>
      <c r="B26" s="40" t="s">
        <v>37</v>
      </c>
      <c r="C26" s="40" t="s">
        <v>10</v>
      </c>
      <c r="D26" s="41" t="s">
        <v>11</v>
      </c>
      <c r="E26" s="42" t="s">
        <v>47</v>
      </c>
      <c r="F26" s="43" t="s">
        <v>38</v>
      </c>
      <c r="G26" s="68">
        <v>4105</v>
      </c>
      <c r="H26" s="68"/>
      <c r="I26" s="68">
        <v>3326</v>
      </c>
      <c r="J26" s="68"/>
      <c r="K26" s="98">
        <f t="shared" si="1"/>
        <v>81.023142509135198</v>
      </c>
      <c r="L26" s="22"/>
      <c r="M26" s="16"/>
      <c r="N26" s="67"/>
    </row>
    <row r="27" spans="1:14" ht="32.25" thickBot="1" x14ac:dyDescent="0.3">
      <c r="A27" s="39" t="s">
        <v>5</v>
      </c>
      <c r="B27" s="40" t="s">
        <v>37</v>
      </c>
      <c r="C27" s="40" t="s">
        <v>10</v>
      </c>
      <c r="D27" s="41" t="s">
        <v>11</v>
      </c>
      <c r="E27" s="42" t="s">
        <v>48</v>
      </c>
      <c r="F27" s="43"/>
      <c r="G27" s="68">
        <f t="shared" ref="G27:I28" si="3">SUM(G28)</f>
        <v>2822</v>
      </c>
      <c r="H27" s="68"/>
      <c r="I27" s="68">
        <f t="shared" si="3"/>
        <v>1092</v>
      </c>
      <c r="J27" s="68"/>
      <c r="K27" s="98">
        <f t="shared" si="1"/>
        <v>38.695960311835577</v>
      </c>
      <c r="L27" s="27" t="e">
        <f>G27-#REF!</f>
        <v>#REF!</v>
      </c>
      <c r="M27" s="16" t="e">
        <f>I27-#REF!</f>
        <v>#REF!</v>
      </c>
      <c r="N27" s="67"/>
    </row>
    <row r="28" spans="1:14" ht="85.5" customHeight="1" thickBot="1" x14ac:dyDescent="0.3">
      <c r="A28" s="46" t="s">
        <v>25</v>
      </c>
      <c r="B28" s="47" t="s">
        <v>37</v>
      </c>
      <c r="C28" s="47" t="s">
        <v>10</v>
      </c>
      <c r="D28" s="48" t="s">
        <v>11</v>
      </c>
      <c r="E28" s="42" t="s">
        <v>48</v>
      </c>
      <c r="F28" s="50" t="s">
        <v>22</v>
      </c>
      <c r="G28" s="21">
        <f t="shared" si="3"/>
        <v>2822</v>
      </c>
      <c r="H28" s="21"/>
      <c r="I28" s="21">
        <f t="shared" si="3"/>
        <v>1092</v>
      </c>
      <c r="J28" s="21"/>
      <c r="K28" s="98">
        <f t="shared" si="1"/>
        <v>38.695960311835577</v>
      </c>
      <c r="L28" s="14" t="e">
        <f>#REF!+L37</f>
        <v>#REF!</v>
      </c>
      <c r="M28" s="12" t="e">
        <f>#REF!+M37</f>
        <v>#REF!</v>
      </c>
      <c r="N28" s="67"/>
    </row>
    <row r="29" spans="1:14" ht="32.25" thickBot="1" x14ac:dyDescent="0.3">
      <c r="A29" s="39" t="s">
        <v>34</v>
      </c>
      <c r="B29" s="43" t="s">
        <v>37</v>
      </c>
      <c r="C29" s="40" t="s">
        <v>10</v>
      </c>
      <c r="D29" s="41" t="s">
        <v>11</v>
      </c>
      <c r="E29" s="42" t="s">
        <v>48</v>
      </c>
      <c r="F29" s="43" t="s">
        <v>38</v>
      </c>
      <c r="G29" s="68">
        <v>2822</v>
      </c>
      <c r="H29" s="68"/>
      <c r="I29" s="68">
        <v>1092</v>
      </c>
      <c r="J29" s="68"/>
      <c r="K29" s="98">
        <f t="shared" si="1"/>
        <v>38.695960311835577</v>
      </c>
      <c r="L29" s="19"/>
      <c r="M29" s="19"/>
      <c r="N29" s="67"/>
    </row>
    <row r="30" spans="1:14" thickBot="1" x14ac:dyDescent="0.3">
      <c r="A30" s="39" t="s">
        <v>26</v>
      </c>
      <c r="B30" s="40" t="s">
        <v>37</v>
      </c>
      <c r="C30" s="40" t="s">
        <v>10</v>
      </c>
      <c r="D30" s="41" t="s">
        <v>11</v>
      </c>
      <c r="E30" s="42" t="s">
        <v>49</v>
      </c>
      <c r="F30" s="43"/>
      <c r="G30" s="68">
        <f>SUM(G31+G33+G35+G37)</f>
        <v>129648</v>
      </c>
      <c r="H30" s="68">
        <f>SUM(H31+H33+H37)+H35</f>
        <v>0</v>
      </c>
      <c r="I30" s="68">
        <f>SUM(I31+I33+I35+I37)</f>
        <v>81338</v>
      </c>
      <c r="J30" s="68">
        <f>SUM(J31+J33+J37)</f>
        <v>0</v>
      </c>
      <c r="K30" s="98">
        <f t="shared" si="1"/>
        <v>62.737566333456741</v>
      </c>
      <c r="L30" s="22"/>
      <c r="M30" s="16"/>
      <c r="N30" s="67"/>
    </row>
    <row r="31" spans="1:14" ht="89.25" customHeight="1" thickBot="1" x14ac:dyDescent="0.3">
      <c r="A31" s="46" t="s">
        <v>25</v>
      </c>
      <c r="B31" s="47" t="s">
        <v>37</v>
      </c>
      <c r="C31" s="47" t="s">
        <v>10</v>
      </c>
      <c r="D31" s="48" t="s">
        <v>11</v>
      </c>
      <c r="E31" s="42" t="s">
        <v>49</v>
      </c>
      <c r="F31" s="50" t="s">
        <v>22</v>
      </c>
      <c r="G31" s="21">
        <f>SUM(G32)</f>
        <v>108278</v>
      </c>
      <c r="H31" s="21">
        <f>SUM(H32)</f>
        <v>0</v>
      </c>
      <c r="I31" s="21">
        <f>SUM(I32)</f>
        <v>70608</v>
      </c>
      <c r="J31" s="21">
        <f>SUM(J32)</f>
        <v>0</v>
      </c>
      <c r="K31" s="98">
        <f t="shared" si="1"/>
        <v>65.209922606623692</v>
      </c>
      <c r="L31" s="26"/>
      <c r="M31" s="11"/>
      <c r="N31" s="67"/>
    </row>
    <row r="32" spans="1:14" ht="32.25" thickBot="1" x14ac:dyDescent="0.3">
      <c r="A32" s="39" t="s">
        <v>34</v>
      </c>
      <c r="B32" s="43" t="s">
        <v>37</v>
      </c>
      <c r="C32" s="40" t="s">
        <v>10</v>
      </c>
      <c r="D32" s="41" t="s">
        <v>11</v>
      </c>
      <c r="E32" s="42" t="s">
        <v>49</v>
      </c>
      <c r="F32" s="43" t="s">
        <v>38</v>
      </c>
      <c r="G32" s="67">
        <f>82553+369+161+371+24824</f>
        <v>108278</v>
      </c>
      <c r="H32" s="67"/>
      <c r="I32" s="67">
        <f>54599+269+5+56+15679</f>
        <v>70608</v>
      </c>
      <c r="J32" s="67"/>
      <c r="K32" s="67">
        <f t="shared" ref="K32:K38" si="4">SUM(I32/G32)*100</f>
        <v>65.209922606623692</v>
      </c>
      <c r="L32" s="22"/>
      <c r="M32" s="16"/>
      <c r="N32" s="67"/>
    </row>
    <row r="33" spans="1:14" ht="32.25" thickBot="1" x14ac:dyDescent="0.3">
      <c r="A33" s="39" t="s">
        <v>27</v>
      </c>
      <c r="B33" s="40" t="s">
        <v>37</v>
      </c>
      <c r="C33" s="40" t="s">
        <v>10</v>
      </c>
      <c r="D33" s="41" t="s">
        <v>11</v>
      </c>
      <c r="E33" s="42" t="s">
        <v>49</v>
      </c>
      <c r="F33" s="43" t="s">
        <v>28</v>
      </c>
      <c r="G33" s="68">
        <f>SUM(G34)</f>
        <v>20889</v>
      </c>
      <c r="H33" s="68"/>
      <c r="I33" s="68">
        <f>SUM(I34)</f>
        <v>10455</v>
      </c>
      <c r="J33" s="68"/>
      <c r="K33" s="67">
        <f t="shared" si="4"/>
        <v>50.05026569007611</v>
      </c>
      <c r="L33" s="22"/>
      <c r="M33" s="16"/>
      <c r="N33" s="67"/>
    </row>
    <row r="34" spans="1:14" ht="48" thickBot="1" x14ac:dyDescent="0.3">
      <c r="A34" s="39" t="s">
        <v>35</v>
      </c>
      <c r="B34" s="40" t="s">
        <v>37</v>
      </c>
      <c r="C34" s="40" t="s">
        <v>10</v>
      </c>
      <c r="D34" s="41" t="s">
        <v>11</v>
      </c>
      <c r="E34" s="42" t="s">
        <v>49</v>
      </c>
      <c r="F34" s="43" t="s">
        <v>39</v>
      </c>
      <c r="G34" s="68">
        <f>597+875+1103+177+77+6076+2663+41+1898+3247+2352+974+809</f>
        <v>20889</v>
      </c>
      <c r="H34" s="68"/>
      <c r="I34" s="99">
        <f>366+541+813+103+57+1880+1519+19+2409+1434+735+579</f>
        <v>10455</v>
      </c>
      <c r="J34" s="68"/>
      <c r="K34" s="67">
        <f>SUM(I34/G34)*100</f>
        <v>50.05026569007611</v>
      </c>
      <c r="L34" s="22"/>
      <c r="M34" s="16"/>
      <c r="N34" s="67"/>
    </row>
    <row r="35" spans="1:14" ht="33.75" thickBot="1" x14ac:dyDescent="0.3">
      <c r="A35" s="85" t="s">
        <v>51</v>
      </c>
      <c r="B35" s="83">
        <v>900</v>
      </c>
      <c r="C35" s="87" t="s">
        <v>10</v>
      </c>
      <c r="D35" s="83" t="s">
        <v>11</v>
      </c>
      <c r="E35" s="87" t="s">
        <v>49</v>
      </c>
      <c r="F35" s="83" t="s">
        <v>52</v>
      </c>
      <c r="G35" s="89">
        <f>SUM(G36:G36)</f>
        <v>98</v>
      </c>
      <c r="H35" s="67"/>
      <c r="I35" s="89">
        <f>SUM(I36:I36)</f>
        <v>98</v>
      </c>
      <c r="J35" s="68"/>
      <c r="K35" s="99">
        <f>SUM(K36:K36)</f>
        <v>100</v>
      </c>
      <c r="L35" s="22"/>
      <c r="M35" s="16"/>
      <c r="N35" s="67"/>
    </row>
    <row r="36" spans="1:14" ht="17.25" thickBot="1" x14ac:dyDescent="0.3">
      <c r="A36" s="86" t="s">
        <v>53</v>
      </c>
      <c r="B36" s="84">
        <v>900</v>
      </c>
      <c r="C36" s="88" t="s">
        <v>10</v>
      </c>
      <c r="D36" s="84" t="s">
        <v>11</v>
      </c>
      <c r="E36" s="88" t="s">
        <v>49</v>
      </c>
      <c r="F36" s="84" t="s">
        <v>54</v>
      </c>
      <c r="G36" s="90">
        <v>98</v>
      </c>
      <c r="H36" s="72"/>
      <c r="I36" s="72">
        <v>98</v>
      </c>
      <c r="J36" s="72"/>
      <c r="K36" s="71">
        <f t="shared" si="4"/>
        <v>100</v>
      </c>
      <c r="L36" s="91"/>
      <c r="M36" s="13"/>
      <c r="N36" s="71"/>
    </row>
    <row r="37" spans="1:14" thickBot="1" x14ac:dyDescent="0.3">
      <c r="A37" s="39" t="s">
        <v>29</v>
      </c>
      <c r="B37" s="40" t="s">
        <v>37</v>
      </c>
      <c r="C37" s="40" t="s">
        <v>10</v>
      </c>
      <c r="D37" s="41" t="s">
        <v>11</v>
      </c>
      <c r="E37" s="42" t="s">
        <v>49</v>
      </c>
      <c r="F37" s="43" t="s">
        <v>30</v>
      </c>
      <c r="G37" s="68">
        <f>SUM(G38:G38)</f>
        <v>383</v>
      </c>
      <c r="H37" s="68"/>
      <c r="I37" s="68">
        <f>SUM(I38:I38)</f>
        <v>177</v>
      </c>
      <c r="J37" s="68"/>
      <c r="K37" s="67">
        <f t="shared" si="4"/>
        <v>46.214099216710181</v>
      </c>
      <c r="L37" s="27" t="e">
        <f>G37-#REF!</f>
        <v>#REF!</v>
      </c>
      <c r="M37" s="16" t="e">
        <f>I37-#REF!</f>
        <v>#REF!</v>
      </c>
      <c r="N37" s="67"/>
    </row>
    <row r="38" spans="1:14" thickBot="1" x14ac:dyDescent="0.3">
      <c r="A38" s="39" t="s">
        <v>36</v>
      </c>
      <c r="B38" s="40" t="s">
        <v>37</v>
      </c>
      <c r="C38" s="40" t="s">
        <v>10</v>
      </c>
      <c r="D38" s="41" t="s">
        <v>11</v>
      </c>
      <c r="E38" s="42" t="s">
        <v>49</v>
      </c>
      <c r="F38" s="43" t="s">
        <v>40</v>
      </c>
      <c r="G38" s="68">
        <v>383</v>
      </c>
      <c r="H38" s="68"/>
      <c r="I38" s="68">
        <f>158+19</f>
        <v>177</v>
      </c>
      <c r="J38" s="68"/>
      <c r="K38" s="67">
        <f t="shared" si="4"/>
        <v>46.214099216710181</v>
      </c>
      <c r="L38" s="28"/>
      <c r="M38" s="16"/>
      <c r="N38" s="67"/>
    </row>
    <row r="39" spans="1:14" ht="19.5" thickBot="1" x14ac:dyDescent="0.35">
      <c r="A39" s="29" t="s">
        <v>6</v>
      </c>
      <c r="B39" s="36" t="s">
        <v>37</v>
      </c>
      <c r="C39" s="36" t="s">
        <v>10</v>
      </c>
      <c r="D39" s="37" t="s">
        <v>0</v>
      </c>
      <c r="E39" s="32"/>
      <c r="F39" s="33"/>
      <c r="G39" s="35">
        <f>SUM(G40)</f>
        <v>44563</v>
      </c>
      <c r="H39" s="35"/>
      <c r="I39" s="35">
        <f>SUM(I40)</f>
        <v>28286</v>
      </c>
      <c r="J39" s="35"/>
      <c r="K39" s="34">
        <f>SUM(I39/G39)*100</f>
        <v>63.474182617866838</v>
      </c>
      <c r="L39" s="95" t="e">
        <f>#REF!+#REF!</f>
        <v>#REF!</v>
      </c>
      <c r="M39" s="96" t="e">
        <f>#REF!+#REF!</f>
        <v>#REF!</v>
      </c>
      <c r="N39" s="34"/>
    </row>
    <row r="40" spans="1:14" thickBot="1" x14ac:dyDescent="0.3">
      <c r="A40" s="92" t="s">
        <v>23</v>
      </c>
      <c r="B40" s="69" t="s">
        <v>37</v>
      </c>
      <c r="C40" s="69" t="s">
        <v>10</v>
      </c>
      <c r="D40" s="70" t="s">
        <v>0</v>
      </c>
      <c r="E40" s="93" t="s">
        <v>45</v>
      </c>
      <c r="F40" s="94"/>
      <c r="G40" s="72">
        <f t="shared" ref="G40:I40" si="5">SUM(G41)</f>
        <v>44563</v>
      </c>
      <c r="H40" s="72"/>
      <c r="I40" s="72">
        <f t="shared" si="5"/>
        <v>28286</v>
      </c>
      <c r="J40" s="72"/>
      <c r="K40" s="71">
        <f t="shared" ref="K40:K46" si="6">SUM(I40/G40)*100</f>
        <v>63.474182617866838</v>
      </c>
      <c r="L40" s="11"/>
      <c r="M40" s="11"/>
      <c r="N40" s="71"/>
    </row>
    <row r="41" spans="1:14" ht="32.25" thickBot="1" x14ac:dyDescent="0.3">
      <c r="A41" s="39" t="s">
        <v>31</v>
      </c>
      <c r="B41" s="40" t="s">
        <v>37</v>
      </c>
      <c r="C41" s="40" t="s">
        <v>10</v>
      </c>
      <c r="D41" s="41" t="s">
        <v>0</v>
      </c>
      <c r="E41" s="56" t="s">
        <v>58</v>
      </c>
      <c r="F41" s="43"/>
      <c r="G41" s="68">
        <f>SUM(G42+G49)</f>
        <v>44563</v>
      </c>
      <c r="H41" s="68"/>
      <c r="I41" s="68">
        <f>SUM(I42+I49)</f>
        <v>28286</v>
      </c>
      <c r="J41" s="68"/>
      <c r="K41" s="67">
        <f t="shared" si="6"/>
        <v>63.474182617866838</v>
      </c>
      <c r="L41" s="19"/>
      <c r="M41" s="19"/>
      <c r="N41" s="67"/>
    </row>
    <row r="42" spans="1:14" ht="32.25" thickBot="1" x14ac:dyDescent="0.3">
      <c r="A42" s="39" t="s">
        <v>32</v>
      </c>
      <c r="B42" s="40" t="s">
        <v>37</v>
      </c>
      <c r="C42" s="40" t="s">
        <v>10</v>
      </c>
      <c r="D42" s="41" t="s">
        <v>0</v>
      </c>
      <c r="E42" s="56" t="s">
        <v>50</v>
      </c>
      <c r="F42" s="43"/>
      <c r="G42" s="68">
        <f>SUM(G43+G45+G47)</f>
        <v>44475</v>
      </c>
      <c r="H42" s="68"/>
      <c r="I42" s="68">
        <f>SUM(I43+I45+I47)</f>
        <v>28242</v>
      </c>
      <c r="J42" s="68"/>
      <c r="K42" s="67">
        <f t="shared" si="6"/>
        <v>63.500843170320408</v>
      </c>
      <c r="L42" s="19"/>
      <c r="M42" s="19"/>
      <c r="N42" s="67"/>
    </row>
    <row r="43" spans="1:14" ht="95.25" thickBot="1" x14ac:dyDescent="0.3">
      <c r="A43" s="46" t="s">
        <v>25</v>
      </c>
      <c r="B43" s="43" t="s">
        <v>37</v>
      </c>
      <c r="C43" s="40" t="s">
        <v>10</v>
      </c>
      <c r="D43" s="41" t="s">
        <v>0</v>
      </c>
      <c r="E43" s="56" t="s">
        <v>50</v>
      </c>
      <c r="F43" s="43" t="s">
        <v>22</v>
      </c>
      <c r="G43" s="21">
        <f>SUM(G44)</f>
        <v>36796</v>
      </c>
      <c r="H43" s="21"/>
      <c r="I43" s="21">
        <f>SUM(I44)</f>
        <v>24057</v>
      </c>
      <c r="J43" s="21"/>
      <c r="K43" s="67">
        <f t="shared" si="6"/>
        <v>65.3793890640287</v>
      </c>
      <c r="L43" s="26"/>
      <c r="M43" s="11"/>
      <c r="N43" s="20"/>
    </row>
    <row r="44" spans="1:14" ht="32.25" thickBot="1" x14ac:dyDescent="0.3">
      <c r="A44" s="39" t="s">
        <v>34</v>
      </c>
      <c r="B44" s="47" t="s">
        <v>37</v>
      </c>
      <c r="C44" s="47" t="s">
        <v>10</v>
      </c>
      <c r="D44" s="48" t="s">
        <v>0</v>
      </c>
      <c r="E44" s="42" t="s">
        <v>50</v>
      </c>
      <c r="F44" s="50" t="s">
        <v>38</v>
      </c>
      <c r="G44" s="68">
        <f>28178+165+8453</f>
        <v>36796</v>
      </c>
      <c r="H44" s="68"/>
      <c r="I44" s="68">
        <f>18505+5552</f>
        <v>24057</v>
      </c>
      <c r="J44" s="68"/>
      <c r="K44" s="67">
        <f t="shared" si="6"/>
        <v>65.3793890640287</v>
      </c>
      <c r="L44" s="22"/>
      <c r="M44" s="16"/>
      <c r="N44" s="67"/>
    </row>
    <row r="45" spans="1:14" ht="32.25" thickBot="1" x14ac:dyDescent="0.3">
      <c r="A45" s="39" t="s">
        <v>27</v>
      </c>
      <c r="B45" s="40" t="s">
        <v>37</v>
      </c>
      <c r="C45" s="40" t="s">
        <v>10</v>
      </c>
      <c r="D45" s="41" t="s">
        <v>0</v>
      </c>
      <c r="E45" s="42" t="s">
        <v>50</v>
      </c>
      <c r="F45" s="43" t="s">
        <v>28</v>
      </c>
      <c r="G45" s="68">
        <f>SUM(G46)</f>
        <v>7652</v>
      </c>
      <c r="H45" s="68"/>
      <c r="I45" s="68">
        <f>SUM(I46)</f>
        <v>4158</v>
      </c>
      <c r="J45" s="68"/>
      <c r="K45" s="67">
        <f t="shared" si="6"/>
        <v>54.338734971249345</v>
      </c>
      <c r="L45" s="22"/>
      <c r="M45" s="16"/>
      <c r="N45" s="67"/>
    </row>
    <row r="46" spans="1:14" ht="48" thickBot="1" x14ac:dyDescent="0.3">
      <c r="A46" s="39" t="s">
        <v>35</v>
      </c>
      <c r="B46" s="40" t="s">
        <v>37</v>
      </c>
      <c r="C46" s="40" t="s">
        <v>10</v>
      </c>
      <c r="D46" s="41" t="s">
        <v>0</v>
      </c>
      <c r="E46" s="42" t="s">
        <v>50</v>
      </c>
      <c r="F46" s="43" t="s">
        <v>39</v>
      </c>
      <c r="G46" s="68">
        <f>320+546+148+39+29+785+78+1100+322+4080+188+17</f>
        <v>7652</v>
      </c>
      <c r="H46" s="68"/>
      <c r="I46" s="68">
        <f>186+266+67+12+21+330+18+560+2662+19+17</f>
        <v>4158</v>
      </c>
      <c r="J46" s="68"/>
      <c r="K46" s="67">
        <f t="shared" si="6"/>
        <v>54.338734971249345</v>
      </c>
      <c r="L46" s="22"/>
      <c r="M46" s="16"/>
      <c r="N46" s="67"/>
    </row>
    <row r="47" spans="1:14" thickBot="1" x14ac:dyDescent="0.3">
      <c r="A47" s="39" t="s">
        <v>29</v>
      </c>
      <c r="B47" s="40" t="s">
        <v>37</v>
      </c>
      <c r="C47" s="40" t="s">
        <v>10</v>
      </c>
      <c r="D47" s="41" t="s">
        <v>0</v>
      </c>
      <c r="E47" s="42" t="s">
        <v>50</v>
      </c>
      <c r="F47" s="43" t="s">
        <v>30</v>
      </c>
      <c r="G47" s="68">
        <f>SUM(G48)</f>
        <v>27</v>
      </c>
      <c r="H47" s="68"/>
      <c r="I47" s="68">
        <f>SUM(I48)</f>
        <v>27</v>
      </c>
      <c r="J47" s="68"/>
      <c r="K47" s="67">
        <f>SUM(I47/G47)*100</f>
        <v>100</v>
      </c>
      <c r="L47" s="22"/>
      <c r="M47" s="16"/>
      <c r="N47" s="67"/>
    </row>
    <row r="48" spans="1:14" thickBot="1" x14ac:dyDescent="0.3">
      <c r="A48" s="39" t="s">
        <v>59</v>
      </c>
      <c r="B48" s="40" t="s">
        <v>37</v>
      </c>
      <c r="C48" s="40" t="s">
        <v>10</v>
      </c>
      <c r="D48" s="41" t="s">
        <v>0</v>
      </c>
      <c r="E48" s="42" t="s">
        <v>50</v>
      </c>
      <c r="F48" s="43" t="s">
        <v>57</v>
      </c>
      <c r="G48" s="68">
        <v>27</v>
      </c>
      <c r="H48" s="68"/>
      <c r="I48" s="68">
        <v>27</v>
      </c>
      <c r="J48" s="68"/>
      <c r="K48" s="67">
        <f>SUM(I48/G48)*100</f>
        <v>100</v>
      </c>
      <c r="L48" s="22"/>
      <c r="M48" s="16"/>
      <c r="N48" s="67"/>
    </row>
    <row r="49" spans="1:71" ht="32.25" thickBot="1" x14ac:dyDescent="0.3">
      <c r="A49" s="29" t="s">
        <v>56</v>
      </c>
      <c r="B49" s="36" t="s">
        <v>37</v>
      </c>
      <c r="C49" s="36" t="s">
        <v>10</v>
      </c>
      <c r="D49" s="37" t="s">
        <v>0</v>
      </c>
      <c r="E49" s="97" t="s">
        <v>55</v>
      </c>
      <c r="F49" s="33"/>
      <c r="G49" s="35">
        <f>SUM(G50)</f>
        <v>88</v>
      </c>
      <c r="H49" s="35"/>
      <c r="I49" s="35">
        <f>SUM(I50)</f>
        <v>44</v>
      </c>
      <c r="J49" s="35"/>
      <c r="K49" s="34">
        <f>SUM(I49/G49)*100</f>
        <v>50</v>
      </c>
      <c r="L49" s="77"/>
      <c r="M49" s="17"/>
      <c r="N49" s="34"/>
    </row>
    <row r="50" spans="1:71" ht="32.25" thickBot="1" x14ac:dyDescent="0.3">
      <c r="A50" s="39" t="s">
        <v>27</v>
      </c>
      <c r="B50" s="40" t="s">
        <v>37</v>
      </c>
      <c r="C50" s="40" t="s">
        <v>10</v>
      </c>
      <c r="D50" s="41" t="s">
        <v>0</v>
      </c>
      <c r="E50" s="42" t="s">
        <v>55</v>
      </c>
      <c r="F50" s="43" t="s">
        <v>28</v>
      </c>
      <c r="G50" s="68">
        <f>SUM(G51)</f>
        <v>88</v>
      </c>
      <c r="H50" s="68"/>
      <c r="I50" s="68">
        <f>SUM(I51)</f>
        <v>44</v>
      </c>
      <c r="J50" s="68"/>
      <c r="K50" s="67">
        <f t="shared" ref="K50" si="7">SUM(I50/G50)*100</f>
        <v>50</v>
      </c>
      <c r="L50" s="27" t="e">
        <f>G50-#REF!</f>
        <v>#REF!</v>
      </c>
      <c r="M50" s="16" t="e">
        <f>I50-#REF!</f>
        <v>#REF!</v>
      </c>
      <c r="N50" s="67"/>
    </row>
    <row r="51" spans="1:71" ht="48" thickBot="1" x14ac:dyDescent="0.3">
      <c r="A51" s="39" t="s">
        <v>35</v>
      </c>
      <c r="B51" s="40" t="s">
        <v>37</v>
      </c>
      <c r="C51" s="40" t="s">
        <v>10</v>
      </c>
      <c r="D51" s="41" t="s">
        <v>0</v>
      </c>
      <c r="E51" s="42" t="s">
        <v>55</v>
      </c>
      <c r="F51" s="43" t="s">
        <v>39</v>
      </c>
      <c r="G51" s="68">
        <v>88</v>
      </c>
      <c r="H51" s="68"/>
      <c r="I51" s="68">
        <v>44</v>
      </c>
      <c r="J51" s="68"/>
      <c r="K51" s="67">
        <f>SUM(I51/G51)*100</f>
        <v>50</v>
      </c>
      <c r="L51" s="28"/>
      <c r="M51" s="16"/>
      <c r="N51" s="67"/>
      <c r="AS51" s="76"/>
      <c r="AT51" s="76"/>
      <c r="AU51" s="76"/>
      <c r="AV51" s="76"/>
      <c r="AW51" s="76"/>
      <c r="AZ51" s="76"/>
      <c r="BA51" s="76"/>
      <c r="BB51" s="76"/>
      <c r="BC51" s="76"/>
      <c r="BF51" s="76"/>
      <c r="BG51" s="76"/>
      <c r="BH51" s="76"/>
      <c r="BI51" s="76"/>
      <c r="BL51" s="76"/>
      <c r="BM51" s="76"/>
      <c r="BN51" s="76"/>
      <c r="BO51" s="76"/>
      <c r="BR51" s="9"/>
      <c r="BS51" s="9"/>
    </row>
    <row r="52" spans="1:71" x14ac:dyDescent="0.25">
      <c r="G52" s="74"/>
      <c r="H52" s="74"/>
      <c r="I52" s="1"/>
      <c r="J52" s="75"/>
      <c r="K52" s="9"/>
      <c r="AS52" s="76"/>
      <c r="AT52" s="76"/>
      <c r="AU52" s="76"/>
      <c r="AV52" s="76"/>
      <c r="AW52" s="76"/>
      <c r="AZ52" s="76"/>
      <c r="BA52" s="76"/>
      <c r="BB52" s="76"/>
      <c r="BC52" s="76"/>
      <c r="BF52" s="76"/>
      <c r="BG52" s="76"/>
      <c r="BH52" s="76"/>
      <c r="BI52" s="76"/>
      <c r="BL52" s="76"/>
      <c r="BM52" s="76"/>
      <c r="BN52" s="76"/>
      <c r="BO52" s="76"/>
      <c r="BR52" s="9"/>
      <c r="BS52" s="9"/>
    </row>
    <row r="53" spans="1:71" x14ac:dyDescent="0.25">
      <c r="I53" s="9"/>
      <c r="J53" s="9"/>
      <c r="K53" s="9"/>
    </row>
    <row r="54" spans="1:71" ht="30.75" customHeight="1" x14ac:dyDescent="0.3">
      <c r="A54" s="80"/>
      <c r="B54" s="78"/>
      <c r="C54" s="78"/>
      <c r="D54" s="78"/>
      <c r="E54" s="78"/>
      <c r="F54" s="78"/>
      <c r="G54" s="78"/>
      <c r="H54" s="78"/>
      <c r="I54" s="79"/>
      <c r="J54" s="81"/>
      <c r="K54" s="9"/>
    </row>
    <row r="55" spans="1:71" x14ac:dyDescent="0.25">
      <c r="I55" s="9"/>
      <c r="J55" s="82"/>
      <c r="K55" s="9"/>
    </row>
    <row r="56" spans="1:71" ht="33.75" customHeight="1" x14ac:dyDescent="0.3">
      <c r="A56" s="80"/>
      <c r="B56" s="78"/>
      <c r="C56" s="78"/>
      <c r="D56" s="78"/>
      <c r="E56" s="78"/>
      <c r="F56" s="78"/>
      <c r="G56" s="78"/>
      <c r="H56" s="78"/>
      <c r="I56" s="79"/>
      <c r="J56" s="81"/>
      <c r="K56" s="9"/>
    </row>
    <row r="57" spans="1:71" x14ac:dyDescent="0.25">
      <c r="I57" s="9"/>
      <c r="J57" s="9"/>
      <c r="K57" s="9"/>
    </row>
    <row r="58" spans="1:71" x14ac:dyDescent="0.25">
      <c r="I58" s="9"/>
      <c r="J58" s="9"/>
      <c r="K58" s="9"/>
    </row>
    <row r="59" spans="1:71" x14ac:dyDescent="0.25">
      <c r="I59" s="9"/>
      <c r="J59" s="9"/>
      <c r="K59" s="9"/>
    </row>
    <row r="60" spans="1:71" x14ac:dyDescent="0.25">
      <c r="I60" s="9"/>
      <c r="J60" s="9"/>
      <c r="K60" s="9"/>
    </row>
    <row r="61" spans="1:71" x14ac:dyDescent="0.25">
      <c r="I61" s="9"/>
      <c r="J61" s="9"/>
      <c r="K61" s="9"/>
    </row>
    <row r="62" spans="1:71" x14ac:dyDescent="0.25">
      <c r="I62" s="9"/>
      <c r="J62" s="9"/>
      <c r="K62" s="9"/>
    </row>
    <row r="63" spans="1:71" x14ac:dyDescent="0.25">
      <c r="I63" s="9"/>
      <c r="J63" s="9"/>
      <c r="K63" s="9"/>
    </row>
    <row r="64" spans="1:71" x14ac:dyDescent="0.25">
      <c r="I64" s="9"/>
      <c r="J64" s="9"/>
      <c r="K64" s="9"/>
    </row>
    <row r="65" spans="9:11" x14ac:dyDescent="0.25">
      <c r="I65" s="9"/>
      <c r="J65" s="9"/>
      <c r="K65" s="9"/>
    </row>
    <row r="66" spans="9:11" x14ac:dyDescent="0.25">
      <c r="I66" s="9"/>
      <c r="J66" s="9"/>
      <c r="K66" s="9"/>
    </row>
    <row r="67" spans="9:11" x14ac:dyDescent="0.25">
      <c r="I67" s="9"/>
      <c r="J67" s="9"/>
      <c r="K67" s="9"/>
    </row>
    <row r="68" spans="9:11" x14ac:dyDescent="0.25">
      <c r="I68" s="9"/>
      <c r="J68" s="9"/>
      <c r="K68" s="9"/>
    </row>
    <row r="69" spans="9:11" x14ac:dyDescent="0.25">
      <c r="I69" s="9"/>
      <c r="J69" s="9"/>
      <c r="K69" s="9"/>
    </row>
    <row r="70" spans="9:11" x14ac:dyDescent="0.25">
      <c r="I70" s="9"/>
      <c r="J70" s="9"/>
      <c r="K70" s="9"/>
    </row>
    <row r="71" spans="9:11" x14ac:dyDescent="0.25">
      <c r="I71" s="9"/>
      <c r="J71" s="9"/>
      <c r="K71" s="9"/>
    </row>
    <row r="72" spans="9:11" x14ac:dyDescent="0.25">
      <c r="I72" s="9"/>
      <c r="J72" s="9"/>
      <c r="K72" s="9"/>
    </row>
    <row r="73" spans="9:11" x14ac:dyDescent="0.25">
      <c r="I73" s="9"/>
      <c r="J73" s="9"/>
      <c r="K73" s="9"/>
    </row>
    <row r="74" spans="9:11" x14ac:dyDescent="0.25">
      <c r="I74" s="9"/>
      <c r="J74" s="9"/>
      <c r="K74" s="9"/>
    </row>
    <row r="75" spans="9:11" x14ac:dyDescent="0.25">
      <c r="I75" s="9"/>
      <c r="J75" s="9"/>
      <c r="K75" s="9"/>
    </row>
    <row r="76" spans="9:11" x14ac:dyDescent="0.25">
      <c r="I76" s="9"/>
      <c r="J76" s="9"/>
      <c r="K76" s="9"/>
    </row>
    <row r="77" spans="9:11" x14ac:dyDescent="0.25">
      <c r="I77" s="9"/>
      <c r="J77" s="9"/>
      <c r="K77" s="9"/>
    </row>
    <row r="78" spans="9:11" x14ac:dyDescent="0.25">
      <c r="I78" s="9"/>
      <c r="J78" s="9"/>
      <c r="K78" s="9"/>
    </row>
    <row r="79" spans="9:11" x14ac:dyDescent="0.25">
      <c r="I79" s="9"/>
      <c r="J79" s="9"/>
      <c r="K79" s="9"/>
    </row>
    <row r="80" spans="9:11" x14ac:dyDescent="0.25">
      <c r="I80" s="9"/>
      <c r="J80" s="9"/>
      <c r="K80" s="9"/>
    </row>
    <row r="81" spans="9:11" x14ac:dyDescent="0.25">
      <c r="I81" s="9"/>
      <c r="J81" s="9"/>
      <c r="K81" s="9"/>
    </row>
    <row r="82" spans="9:11" x14ac:dyDescent="0.25">
      <c r="I82" s="9"/>
      <c r="J82" s="9"/>
      <c r="K82" s="9"/>
    </row>
    <row r="83" spans="9:11" x14ac:dyDescent="0.25">
      <c r="I83" s="9"/>
      <c r="J83" s="9"/>
      <c r="K83" s="9"/>
    </row>
    <row r="84" spans="9:11" x14ac:dyDescent="0.25">
      <c r="I84" s="9"/>
      <c r="J84" s="9"/>
      <c r="K84" s="9"/>
    </row>
    <row r="85" spans="9:11" x14ac:dyDescent="0.25">
      <c r="I85" s="9"/>
      <c r="J85" s="9"/>
      <c r="K85" s="9"/>
    </row>
    <row r="86" spans="9:11" x14ac:dyDescent="0.25">
      <c r="I86" s="9"/>
      <c r="J86" s="9"/>
      <c r="K86" s="9"/>
    </row>
    <row r="87" spans="9:11" x14ac:dyDescent="0.25">
      <c r="I87" s="9"/>
      <c r="J87" s="9"/>
      <c r="K87" s="9"/>
    </row>
    <row r="88" spans="9:11" x14ac:dyDescent="0.25">
      <c r="I88" s="9"/>
      <c r="J88" s="9"/>
      <c r="K88" s="9"/>
    </row>
    <row r="89" spans="9:11" x14ac:dyDescent="0.25">
      <c r="I89" s="9"/>
      <c r="J89" s="9"/>
      <c r="K89" s="9"/>
    </row>
    <row r="90" spans="9:11" x14ac:dyDescent="0.25">
      <c r="I90" s="9"/>
      <c r="J90" s="9"/>
      <c r="K90" s="9"/>
    </row>
    <row r="91" spans="9:11" x14ac:dyDescent="0.25">
      <c r="I91" s="9"/>
      <c r="J91" s="9"/>
      <c r="K91" s="9"/>
    </row>
    <row r="92" spans="9:11" x14ac:dyDescent="0.25">
      <c r="I92" s="9"/>
      <c r="J92" s="9"/>
      <c r="K92" s="9"/>
    </row>
    <row r="93" spans="9:11" x14ac:dyDescent="0.25">
      <c r="I93" s="9"/>
      <c r="J93" s="9"/>
      <c r="K93" s="9"/>
    </row>
    <row r="94" spans="9:11" x14ac:dyDescent="0.25">
      <c r="I94" s="9"/>
      <c r="J94" s="9"/>
      <c r="K94" s="9"/>
    </row>
    <row r="95" spans="9:11" x14ac:dyDescent="0.25">
      <c r="I95" s="9"/>
      <c r="J95" s="9"/>
      <c r="K95" s="9"/>
    </row>
    <row r="96" spans="9:11" x14ac:dyDescent="0.25">
      <c r="I96" s="9"/>
      <c r="J96" s="9"/>
      <c r="K96" s="9"/>
    </row>
    <row r="97" spans="9:11" x14ac:dyDescent="0.25">
      <c r="I97" s="9"/>
      <c r="J97" s="9"/>
      <c r="K97" s="9"/>
    </row>
    <row r="98" spans="9:11" x14ac:dyDescent="0.25">
      <c r="I98" s="9"/>
      <c r="J98" s="9"/>
      <c r="K98" s="9"/>
    </row>
    <row r="99" spans="9:11" x14ac:dyDescent="0.25">
      <c r="I99" s="9"/>
      <c r="J99" s="9"/>
      <c r="K99" s="9"/>
    </row>
    <row r="100" spans="9:11" x14ac:dyDescent="0.25">
      <c r="I100" s="9"/>
      <c r="J100" s="9"/>
      <c r="K100" s="9"/>
    </row>
    <row r="101" spans="9:11" x14ac:dyDescent="0.25">
      <c r="I101" s="9"/>
      <c r="J101" s="9"/>
      <c r="K101" s="9"/>
    </row>
    <row r="102" spans="9:11" x14ac:dyDescent="0.25">
      <c r="I102" s="9"/>
      <c r="J102" s="9"/>
      <c r="K102" s="9"/>
    </row>
    <row r="103" spans="9:11" x14ac:dyDescent="0.25">
      <c r="I103" s="9"/>
      <c r="J103" s="9"/>
      <c r="K103" s="9"/>
    </row>
    <row r="104" spans="9:11" x14ac:dyDescent="0.25">
      <c r="I104" s="9"/>
      <c r="J104" s="9"/>
      <c r="K104" s="9"/>
    </row>
    <row r="105" spans="9:11" x14ac:dyDescent="0.25">
      <c r="I105" s="9"/>
      <c r="J105" s="9"/>
      <c r="K105" s="9"/>
    </row>
    <row r="106" spans="9:11" x14ac:dyDescent="0.25">
      <c r="I106" s="9"/>
      <c r="J106" s="9"/>
      <c r="K106" s="9"/>
    </row>
    <row r="107" spans="9:11" x14ac:dyDescent="0.25">
      <c r="I107" s="9"/>
      <c r="J107" s="9"/>
      <c r="K107" s="9"/>
    </row>
    <row r="108" spans="9:11" x14ac:dyDescent="0.25">
      <c r="I108" s="9"/>
      <c r="J108" s="9"/>
      <c r="K108" s="9"/>
    </row>
    <row r="109" spans="9:11" x14ac:dyDescent="0.25">
      <c r="I109" s="9"/>
      <c r="J109" s="9"/>
      <c r="K109" s="9"/>
    </row>
    <row r="110" spans="9:11" x14ac:dyDescent="0.25">
      <c r="I110" s="9"/>
      <c r="J110" s="9"/>
      <c r="K110" s="9"/>
    </row>
    <row r="111" spans="9:11" x14ac:dyDescent="0.25">
      <c r="I111" s="9"/>
      <c r="J111" s="9"/>
      <c r="K111" s="9"/>
    </row>
    <row r="112" spans="9:11" x14ac:dyDescent="0.25">
      <c r="I112" s="9"/>
      <c r="J112" s="9"/>
      <c r="K112" s="9"/>
    </row>
    <row r="113" spans="9:11" x14ac:dyDescent="0.25">
      <c r="I113" s="9"/>
      <c r="J113" s="9"/>
      <c r="K113" s="9"/>
    </row>
    <row r="114" spans="9:11" x14ac:dyDescent="0.25">
      <c r="I114" s="9"/>
      <c r="J114" s="9"/>
      <c r="K114" s="9"/>
    </row>
    <row r="115" spans="9:11" x14ac:dyDescent="0.25">
      <c r="I115" s="9"/>
      <c r="J115" s="9"/>
      <c r="K115" s="9"/>
    </row>
    <row r="116" spans="9:11" x14ac:dyDescent="0.25">
      <c r="I116" s="9"/>
      <c r="J116" s="9"/>
      <c r="K116" s="9"/>
    </row>
    <row r="117" spans="9:11" x14ac:dyDescent="0.25">
      <c r="I117" s="9"/>
      <c r="J117" s="9"/>
      <c r="K117" s="9"/>
    </row>
    <row r="118" spans="9:11" x14ac:dyDescent="0.25">
      <c r="I118" s="9"/>
      <c r="J118" s="9"/>
      <c r="K118" s="9"/>
    </row>
    <row r="119" spans="9:11" x14ac:dyDescent="0.25">
      <c r="I119" s="9"/>
      <c r="J119" s="9"/>
      <c r="K119" s="9"/>
    </row>
    <row r="120" spans="9:11" x14ac:dyDescent="0.25">
      <c r="I120" s="9"/>
      <c r="J120" s="9"/>
      <c r="K120" s="9"/>
    </row>
    <row r="121" spans="9:11" x14ac:dyDescent="0.25">
      <c r="I121" s="9"/>
      <c r="J121" s="9"/>
      <c r="K121" s="9"/>
    </row>
    <row r="122" spans="9:11" x14ac:dyDescent="0.25">
      <c r="I122" s="9"/>
      <c r="J122" s="9"/>
      <c r="K122" s="9"/>
    </row>
    <row r="123" spans="9:11" x14ac:dyDescent="0.25">
      <c r="I123" s="9"/>
      <c r="J123" s="9"/>
      <c r="K123" s="9"/>
    </row>
    <row r="124" spans="9:11" x14ac:dyDescent="0.25">
      <c r="I124" s="9"/>
      <c r="J124" s="9"/>
      <c r="K124" s="9"/>
    </row>
    <row r="125" spans="9:11" x14ac:dyDescent="0.25">
      <c r="I125" s="9"/>
      <c r="J125" s="9"/>
      <c r="K125" s="9"/>
    </row>
    <row r="126" spans="9:11" x14ac:dyDescent="0.25">
      <c r="I126" s="9"/>
      <c r="J126" s="9"/>
      <c r="K126" s="9"/>
    </row>
    <row r="127" spans="9:11" x14ac:dyDescent="0.25">
      <c r="I127" s="9"/>
      <c r="J127" s="9"/>
    </row>
    <row r="128" spans="9:11" x14ac:dyDescent="0.25">
      <c r="I128" s="9"/>
      <c r="J128" s="9"/>
    </row>
    <row r="129" spans="9:10" x14ac:dyDescent="0.25">
      <c r="I129" s="9"/>
      <c r="J129" s="9"/>
    </row>
    <row r="130" spans="9:10" x14ac:dyDescent="0.25">
      <c r="I130" s="9"/>
      <c r="J130" s="9"/>
    </row>
    <row r="131" spans="9:10" x14ac:dyDescent="0.25">
      <c r="I131" s="9"/>
      <c r="J131" s="9"/>
    </row>
    <row r="132" spans="9:10" x14ac:dyDescent="0.25">
      <c r="I132" s="9"/>
      <c r="J132" s="9"/>
    </row>
    <row r="133" spans="9:10" x14ac:dyDescent="0.25">
      <c r="I133" s="9"/>
      <c r="J133" s="9"/>
    </row>
    <row r="134" spans="9:10" x14ac:dyDescent="0.25">
      <c r="I134" s="9"/>
      <c r="J134" s="9"/>
    </row>
    <row r="135" spans="9:10" x14ac:dyDescent="0.25">
      <c r="I135" s="9"/>
      <c r="J135" s="9"/>
    </row>
    <row r="136" spans="9:10" x14ac:dyDescent="0.25">
      <c r="I136" s="9"/>
      <c r="J136" s="9"/>
    </row>
    <row r="137" spans="9:10" x14ac:dyDescent="0.25">
      <c r="I137" s="9"/>
      <c r="J137" s="9"/>
    </row>
    <row r="138" spans="9:10" x14ac:dyDescent="0.25">
      <c r="I138" s="9"/>
      <c r="J138" s="9"/>
    </row>
    <row r="139" spans="9:10" x14ac:dyDescent="0.25">
      <c r="I139" s="9"/>
      <c r="J139" s="9"/>
    </row>
    <row r="140" spans="9:10" x14ac:dyDescent="0.25">
      <c r="I140" s="9"/>
      <c r="J140" s="9"/>
    </row>
    <row r="141" spans="9:10" x14ac:dyDescent="0.25">
      <c r="I141" s="9"/>
      <c r="J141" s="9"/>
    </row>
    <row r="142" spans="9:10" x14ac:dyDescent="0.25">
      <c r="I142" s="9"/>
      <c r="J142" s="9"/>
    </row>
    <row r="143" spans="9:10" x14ac:dyDescent="0.25">
      <c r="I143" s="9"/>
      <c r="J143" s="9"/>
    </row>
    <row r="144" spans="9:10" x14ac:dyDescent="0.25">
      <c r="I144" s="9"/>
      <c r="J144" s="9"/>
    </row>
    <row r="145" spans="9:10" x14ac:dyDescent="0.25">
      <c r="I145" s="9"/>
      <c r="J145" s="9"/>
    </row>
    <row r="146" spans="9:10" x14ac:dyDescent="0.25">
      <c r="I146" s="9"/>
      <c r="J146" s="9"/>
    </row>
    <row r="147" spans="9:10" x14ac:dyDescent="0.25">
      <c r="I147" s="9"/>
      <c r="J147" s="9"/>
    </row>
    <row r="148" spans="9:10" x14ac:dyDescent="0.25">
      <c r="I148" s="9"/>
      <c r="J148" s="9"/>
    </row>
    <row r="149" spans="9:10" x14ac:dyDescent="0.25">
      <c r="I149" s="9"/>
      <c r="J149" s="9"/>
    </row>
    <row r="150" spans="9:10" x14ac:dyDescent="0.25">
      <c r="I150" s="9"/>
      <c r="J150" s="9"/>
    </row>
    <row r="151" spans="9:10" x14ac:dyDescent="0.25">
      <c r="I151" s="9"/>
      <c r="J151" s="9"/>
    </row>
    <row r="152" spans="9:10" x14ac:dyDescent="0.25">
      <c r="I152" s="9"/>
      <c r="J152" s="9"/>
    </row>
    <row r="153" spans="9:10" x14ac:dyDescent="0.25">
      <c r="I153" s="9"/>
      <c r="J153" s="9"/>
    </row>
    <row r="154" spans="9:10" x14ac:dyDescent="0.25">
      <c r="I154" s="9"/>
      <c r="J154" s="9"/>
    </row>
    <row r="155" spans="9:10" x14ac:dyDescent="0.25">
      <c r="I155" s="9"/>
      <c r="J155" s="9"/>
    </row>
    <row r="156" spans="9:10" x14ac:dyDescent="0.25">
      <c r="I156" s="9"/>
      <c r="J156" s="9"/>
    </row>
    <row r="157" spans="9:10" x14ac:dyDescent="0.25">
      <c r="I157" s="9"/>
      <c r="J157" s="9"/>
    </row>
    <row r="158" spans="9:10" x14ac:dyDescent="0.25">
      <c r="I158" s="9"/>
      <c r="J158" s="9"/>
    </row>
    <row r="159" spans="9:10" x14ac:dyDescent="0.25">
      <c r="I159" s="9"/>
      <c r="J159" s="9"/>
    </row>
    <row r="160" spans="9:10" x14ac:dyDescent="0.25">
      <c r="I160" s="9"/>
      <c r="J160" s="9"/>
    </row>
    <row r="161" spans="9:10" x14ac:dyDescent="0.25">
      <c r="I161" s="9"/>
      <c r="J161" s="9"/>
    </row>
    <row r="162" spans="9:10" x14ac:dyDescent="0.25">
      <c r="I162" s="9"/>
      <c r="J162" s="9"/>
    </row>
    <row r="163" spans="9:10" x14ac:dyDescent="0.25">
      <c r="I163" s="9"/>
      <c r="J163" s="9"/>
    </row>
    <row r="164" spans="9:10" x14ac:dyDescent="0.25">
      <c r="I164" s="9"/>
      <c r="J164" s="9"/>
    </row>
    <row r="165" spans="9:10" x14ac:dyDescent="0.25">
      <c r="I165" s="9"/>
      <c r="J165" s="9"/>
    </row>
    <row r="166" spans="9:10" x14ac:dyDescent="0.25">
      <c r="I166" s="9"/>
      <c r="J166" s="9"/>
    </row>
    <row r="167" spans="9:10" x14ac:dyDescent="0.25">
      <c r="I167" s="9"/>
      <c r="J167" s="9"/>
    </row>
    <row r="168" spans="9:10" x14ac:dyDescent="0.25">
      <c r="I168" s="9"/>
      <c r="J168" s="9"/>
    </row>
    <row r="169" spans="9:10" x14ac:dyDescent="0.25">
      <c r="I169" s="9"/>
      <c r="J169" s="9"/>
    </row>
    <row r="170" spans="9:10" x14ac:dyDescent="0.25">
      <c r="I170" s="9"/>
      <c r="J170" s="9"/>
    </row>
    <row r="171" spans="9:10" x14ac:dyDescent="0.25">
      <c r="I171" s="9"/>
      <c r="J171" s="9"/>
    </row>
    <row r="172" spans="9:10" x14ac:dyDescent="0.25">
      <c r="I172" s="9"/>
      <c r="J172" s="9"/>
    </row>
    <row r="173" spans="9:10" x14ac:dyDescent="0.25">
      <c r="I173" s="9"/>
      <c r="J173" s="9"/>
    </row>
    <row r="174" spans="9:10" x14ac:dyDescent="0.25">
      <c r="I174" s="9"/>
      <c r="J174" s="9"/>
    </row>
    <row r="175" spans="9:10" x14ac:dyDescent="0.25">
      <c r="I175" s="9"/>
      <c r="J175" s="9"/>
    </row>
    <row r="176" spans="9:10" x14ac:dyDescent="0.25">
      <c r="I176" s="9"/>
      <c r="J176" s="9"/>
    </row>
    <row r="177" spans="9:10" x14ac:dyDescent="0.25">
      <c r="I177" s="9"/>
      <c r="J177" s="9"/>
    </row>
    <row r="178" spans="9:10" x14ac:dyDescent="0.25">
      <c r="I178" s="9"/>
      <c r="J178" s="9"/>
    </row>
    <row r="179" spans="9:10" x14ac:dyDescent="0.25">
      <c r="I179" s="9"/>
      <c r="J179" s="9"/>
    </row>
    <row r="180" spans="9:10" x14ac:dyDescent="0.25">
      <c r="I180" s="9"/>
      <c r="J180" s="9"/>
    </row>
    <row r="181" spans="9:10" x14ac:dyDescent="0.25">
      <c r="I181" s="9"/>
      <c r="J181" s="9"/>
    </row>
    <row r="182" spans="9:10" x14ac:dyDescent="0.25">
      <c r="I182" s="9"/>
      <c r="J182" s="9"/>
    </row>
    <row r="183" spans="9:10" x14ac:dyDescent="0.25">
      <c r="I183" s="9"/>
      <c r="J183" s="9"/>
    </row>
    <row r="184" spans="9:10" x14ac:dyDescent="0.25">
      <c r="I184" s="9"/>
      <c r="J184" s="9"/>
    </row>
    <row r="185" spans="9:10" x14ac:dyDescent="0.25">
      <c r="I185" s="9"/>
      <c r="J185" s="9"/>
    </row>
    <row r="186" spans="9:10" x14ac:dyDescent="0.25">
      <c r="I186" s="9"/>
      <c r="J186" s="9"/>
    </row>
    <row r="187" spans="9:10" x14ac:dyDescent="0.25">
      <c r="I187" s="9"/>
      <c r="J187" s="9"/>
    </row>
    <row r="188" spans="9:10" x14ac:dyDescent="0.25">
      <c r="I188" s="9"/>
      <c r="J188" s="9"/>
    </row>
    <row r="189" spans="9:10" x14ac:dyDescent="0.25">
      <c r="I189" s="9"/>
      <c r="J189" s="9"/>
    </row>
    <row r="190" spans="9:10" x14ac:dyDescent="0.25">
      <c r="I190" s="9"/>
      <c r="J190" s="9"/>
    </row>
    <row r="191" spans="9:10" x14ac:dyDescent="0.25">
      <c r="I191" s="9"/>
      <c r="J191" s="9"/>
    </row>
    <row r="192" spans="9:10" x14ac:dyDescent="0.25">
      <c r="I192" s="9"/>
      <c r="J192" s="9"/>
    </row>
    <row r="193" spans="9:10" x14ac:dyDescent="0.25">
      <c r="I193" s="9"/>
      <c r="J193" s="9"/>
    </row>
    <row r="194" spans="9:10" x14ac:dyDescent="0.25">
      <c r="I194" s="9"/>
      <c r="J194" s="9"/>
    </row>
    <row r="195" spans="9:10" x14ac:dyDescent="0.25">
      <c r="I195" s="9"/>
      <c r="J195" s="9"/>
    </row>
    <row r="196" spans="9:10" x14ac:dyDescent="0.25">
      <c r="I196" s="9"/>
      <c r="J196" s="9"/>
    </row>
    <row r="197" spans="9:10" x14ac:dyDescent="0.25">
      <c r="I197" s="9"/>
      <c r="J197" s="9"/>
    </row>
    <row r="198" spans="9:10" x14ac:dyDescent="0.25">
      <c r="I198" s="9"/>
      <c r="J198" s="9"/>
    </row>
    <row r="199" spans="9:10" x14ac:dyDescent="0.25">
      <c r="I199" s="9"/>
      <c r="J199" s="9"/>
    </row>
    <row r="200" spans="9:10" x14ac:dyDescent="0.25">
      <c r="I200" s="9"/>
      <c r="J200" s="9"/>
    </row>
    <row r="201" spans="9:10" x14ac:dyDescent="0.25">
      <c r="I201" s="9"/>
      <c r="J201" s="9"/>
    </row>
    <row r="202" spans="9:10" x14ac:dyDescent="0.25">
      <c r="I202" s="9"/>
      <c r="J202" s="9"/>
    </row>
    <row r="203" spans="9:10" x14ac:dyDescent="0.25">
      <c r="I203" s="9"/>
      <c r="J203" s="9"/>
    </row>
    <row r="204" spans="9:10" x14ac:dyDescent="0.25">
      <c r="I204" s="9"/>
      <c r="J204" s="9"/>
    </row>
    <row r="205" spans="9:10" x14ac:dyDescent="0.25">
      <c r="I205" s="9"/>
      <c r="J205" s="9"/>
    </row>
    <row r="206" spans="9:10" x14ac:dyDescent="0.25">
      <c r="I206" s="9"/>
      <c r="J206" s="9"/>
    </row>
    <row r="207" spans="9:10" x14ac:dyDescent="0.25">
      <c r="I207" s="9"/>
      <c r="J207" s="9"/>
    </row>
    <row r="208" spans="9:10" x14ac:dyDescent="0.25">
      <c r="I208" s="9"/>
      <c r="J208" s="9"/>
    </row>
    <row r="209" spans="9:10" x14ac:dyDescent="0.25">
      <c r="I209" s="9"/>
      <c r="J209" s="9"/>
    </row>
    <row r="210" spans="9:10" x14ac:dyDescent="0.25">
      <c r="I210" s="9"/>
      <c r="J210" s="9"/>
    </row>
    <row r="211" spans="9:10" x14ac:dyDescent="0.25">
      <c r="I211" s="9"/>
      <c r="J211" s="9"/>
    </row>
    <row r="212" spans="9:10" x14ac:dyDescent="0.25">
      <c r="I212" s="9"/>
      <c r="J212" s="9"/>
    </row>
    <row r="213" spans="9:10" x14ac:dyDescent="0.25">
      <c r="I213" s="9"/>
      <c r="J213" s="9"/>
    </row>
    <row r="214" spans="9:10" x14ac:dyDescent="0.25">
      <c r="I214" s="9"/>
      <c r="J214" s="9"/>
    </row>
    <row r="215" spans="9:10" x14ac:dyDescent="0.25">
      <c r="I215" s="9"/>
      <c r="J215" s="9"/>
    </row>
    <row r="216" spans="9:10" x14ac:dyDescent="0.25">
      <c r="I216" s="9"/>
      <c r="J216" s="9"/>
    </row>
    <row r="217" spans="9:10" x14ac:dyDescent="0.25">
      <c r="I217" s="9"/>
      <c r="J217" s="9"/>
    </row>
    <row r="218" spans="9:10" x14ac:dyDescent="0.25">
      <c r="I218" s="9"/>
      <c r="J218" s="9"/>
    </row>
    <row r="219" spans="9:10" x14ac:dyDescent="0.25">
      <c r="I219" s="9"/>
      <c r="J219" s="9"/>
    </row>
    <row r="220" spans="9:10" x14ac:dyDescent="0.25">
      <c r="I220" s="9"/>
      <c r="J220" s="9"/>
    </row>
    <row r="221" spans="9:10" x14ac:dyDescent="0.25">
      <c r="I221" s="9"/>
      <c r="J221" s="9"/>
    </row>
    <row r="222" spans="9:10" x14ac:dyDescent="0.25">
      <c r="I222" s="9"/>
      <c r="J222" s="9"/>
    </row>
    <row r="223" spans="9:10" x14ac:dyDescent="0.25">
      <c r="I223" s="9"/>
      <c r="J223" s="9"/>
    </row>
    <row r="224" spans="9:10" x14ac:dyDescent="0.25">
      <c r="I224" s="9"/>
      <c r="J224" s="9"/>
    </row>
    <row r="225" spans="9:10" x14ac:dyDescent="0.25">
      <c r="I225" s="9"/>
      <c r="J225" s="9"/>
    </row>
    <row r="226" spans="9:10" x14ac:dyDescent="0.25">
      <c r="I226" s="9"/>
      <c r="J226" s="9"/>
    </row>
    <row r="227" spans="9:10" x14ac:dyDescent="0.25">
      <c r="I227" s="9"/>
      <c r="J227" s="9"/>
    </row>
    <row r="228" spans="9:10" x14ac:dyDescent="0.25">
      <c r="I228" s="9"/>
      <c r="J228" s="9"/>
    </row>
    <row r="229" spans="9:10" x14ac:dyDescent="0.25">
      <c r="I229" s="9"/>
      <c r="J229" s="9"/>
    </row>
    <row r="230" spans="9:10" x14ac:dyDescent="0.25">
      <c r="I230" s="9"/>
      <c r="J230" s="9"/>
    </row>
    <row r="231" spans="9:10" x14ac:dyDescent="0.25">
      <c r="I231" s="9"/>
      <c r="J231" s="9"/>
    </row>
    <row r="232" spans="9:10" x14ac:dyDescent="0.25">
      <c r="I232" s="9"/>
      <c r="J232" s="9"/>
    </row>
    <row r="233" spans="9:10" x14ac:dyDescent="0.25">
      <c r="I233" s="9"/>
      <c r="J233" s="9"/>
    </row>
    <row r="234" spans="9:10" x14ac:dyDescent="0.25">
      <c r="I234" s="9"/>
      <c r="J234" s="9"/>
    </row>
    <row r="235" spans="9:10" x14ac:dyDescent="0.25">
      <c r="I235" s="9"/>
      <c r="J235" s="9"/>
    </row>
    <row r="236" spans="9:10" x14ac:dyDescent="0.25">
      <c r="I236" s="9"/>
      <c r="J236" s="9"/>
    </row>
    <row r="237" spans="9:10" x14ac:dyDescent="0.25">
      <c r="I237" s="9"/>
      <c r="J237" s="9"/>
    </row>
    <row r="238" spans="9:10" x14ac:dyDescent="0.25">
      <c r="I238" s="9"/>
      <c r="J238" s="9"/>
    </row>
    <row r="239" spans="9:10" x14ac:dyDescent="0.25">
      <c r="I239" s="9"/>
      <c r="J239" s="9"/>
    </row>
    <row r="240" spans="9:10" x14ac:dyDescent="0.25">
      <c r="I240" s="9"/>
      <c r="J240" s="9"/>
    </row>
    <row r="241" spans="9:10" x14ac:dyDescent="0.25">
      <c r="I241" s="9"/>
      <c r="J241" s="9"/>
    </row>
    <row r="242" spans="9:10" x14ac:dyDescent="0.25">
      <c r="I242" s="9"/>
      <c r="J242" s="9"/>
    </row>
    <row r="243" spans="9:10" x14ac:dyDescent="0.25">
      <c r="I243" s="9"/>
      <c r="J243" s="9"/>
    </row>
    <row r="244" spans="9:10" x14ac:dyDescent="0.25">
      <c r="I244" s="9"/>
      <c r="J244" s="9"/>
    </row>
    <row r="245" spans="9:10" x14ac:dyDescent="0.25">
      <c r="I245" s="9"/>
      <c r="J245" s="9"/>
    </row>
    <row r="246" spans="9:10" x14ac:dyDescent="0.25">
      <c r="I246" s="9"/>
      <c r="J246" s="9"/>
    </row>
    <row r="247" spans="9:10" x14ac:dyDescent="0.25">
      <c r="I247" s="9"/>
      <c r="J247" s="9"/>
    </row>
    <row r="248" spans="9:10" x14ac:dyDescent="0.25">
      <c r="I248" s="9"/>
      <c r="J248" s="9"/>
    </row>
    <row r="249" spans="9:10" x14ac:dyDescent="0.25">
      <c r="I249" s="9"/>
      <c r="J249" s="9"/>
    </row>
    <row r="250" spans="9:10" x14ac:dyDescent="0.25">
      <c r="I250" s="9"/>
      <c r="J250" s="9"/>
    </row>
    <row r="251" spans="9:10" x14ac:dyDescent="0.25">
      <c r="I251" s="9"/>
      <c r="J251" s="9"/>
    </row>
    <row r="252" spans="9:10" x14ac:dyDescent="0.25">
      <c r="I252" s="9"/>
      <c r="J252" s="9"/>
    </row>
    <row r="253" spans="9:10" x14ac:dyDescent="0.25">
      <c r="I253" s="9"/>
      <c r="J253" s="9"/>
    </row>
    <row r="254" spans="9:10" x14ac:dyDescent="0.25">
      <c r="I254" s="9"/>
      <c r="J254" s="9"/>
    </row>
    <row r="255" spans="9:10" x14ac:dyDescent="0.25">
      <c r="I255" s="9"/>
      <c r="J255" s="9"/>
    </row>
    <row r="256" spans="9:10" x14ac:dyDescent="0.25">
      <c r="I256" s="9"/>
      <c r="J256" s="9"/>
    </row>
    <row r="257" spans="9:10" x14ac:dyDescent="0.25">
      <c r="I257" s="9"/>
      <c r="J257" s="9"/>
    </row>
    <row r="258" spans="9:10" x14ac:dyDescent="0.25">
      <c r="I258" s="9"/>
      <c r="J258" s="9"/>
    </row>
    <row r="259" spans="9:10" x14ac:dyDescent="0.25">
      <c r="I259" s="9"/>
      <c r="J259" s="9"/>
    </row>
    <row r="260" spans="9:10" x14ac:dyDescent="0.25">
      <c r="I260" s="9"/>
      <c r="J260" s="9"/>
    </row>
    <row r="261" spans="9:10" x14ac:dyDescent="0.25">
      <c r="I261" s="9"/>
      <c r="J261" s="9"/>
    </row>
    <row r="262" spans="9:10" x14ac:dyDescent="0.25">
      <c r="I262" s="9"/>
      <c r="J262" s="9"/>
    </row>
    <row r="263" spans="9:10" x14ac:dyDescent="0.25">
      <c r="I263" s="9"/>
      <c r="J263" s="9"/>
    </row>
    <row r="264" spans="9:10" x14ac:dyDescent="0.25">
      <c r="I264" s="9"/>
      <c r="J264" s="9"/>
    </row>
    <row r="265" spans="9:10" x14ac:dyDescent="0.25">
      <c r="I265" s="9"/>
      <c r="J265" s="9"/>
    </row>
    <row r="266" spans="9:10" x14ac:dyDescent="0.25">
      <c r="I266" s="9"/>
      <c r="J266" s="9"/>
    </row>
    <row r="267" spans="9:10" x14ac:dyDescent="0.25">
      <c r="I267" s="9"/>
      <c r="J267" s="9"/>
    </row>
    <row r="268" spans="9:10" x14ac:dyDescent="0.25">
      <c r="I268" s="9"/>
      <c r="J268" s="9"/>
    </row>
    <row r="269" spans="9:10" x14ac:dyDescent="0.25">
      <c r="I269" s="9"/>
      <c r="J269" s="9"/>
    </row>
    <row r="270" spans="9:10" x14ac:dyDescent="0.25">
      <c r="I270" s="9"/>
      <c r="J270" s="9"/>
    </row>
    <row r="271" spans="9:10" x14ac:dyDescent="0.25">
      <c r="I271" s="9"/>
      <c r="J271" s="9"/>
    </row>
    <row r="272" spans="9:10" x14ac:dyDescent="0.25">
      <c r="I272" s="9"/>
      <c r="J272" s="9"/>
    </row>
    <row r="273" spans="9:10" x14ac:dyDescent="0.25">
      <c r="I273" s="9"/>
      <c r="J273" s="9"/>
    </row>
    <row r="274" spans="9:10" x14ac:dyDescent="0.25">
      <c r="I274" s="9"/>
      <c r="J274" s="9"/>
    </row>
    <row r="275" spans="9:10" x14ac:dyDescent="0.25">
      <c r="I275" s="9"/>
      <c r="J275" s="9"/>
    </row>
    <row r="276" spans="9:10" x14ac:dyDescent="0.25">
      <c r="I276" s="9"/>
      <c r="J276" s="9"/>
    </row>
    <row r="277" spans="9:10" x14ac:dyDescent="0.25">
      <c r="I277" s="9"/>
      <c r="J277" s="9"/>
    </row>
    <row r="278" spans="9:10" x14ac:dyDescent="0.25">
      <c r="I278" s="9"/>
      <c r="J278" s="9"/>
    </row>
    <row r="279" spans="9:10" x14ac:dyDescent="0.25">
      <c r="I279" s="9"/>
      <c r="J279" s="9"/>
    </row>
    <row r="280" spans="9:10" x14ac:dyDescent="0.25">
      <c r="I280" s="9"/>
      <c r="J280" s="9"/>
    </row>
    <row r="281" spans="9:10" x14ac:dyDescent="0.25">
      <c r="I281" s="9"/>
      <c r="J281" s="9"/>
    </row>
    <row r="282" spans="9:10" x14ac:dyDescent="0.25">
      <c r="I282" s="9"/>
      <c r="J282" s="9"/>
    </row>
    <row r="283" spans="9:10" x14ac:dyDescent="0.25">
      <c r="I283" s="9"/>
      <c r="J283" s="9"/>
    </row>
    <row r="284" spans="9:10" x14ac:dyDescent="0.25">
      <c r="I284" s="9"/>
      <c r="J284" s="9"/>
    </row>
    <row r="285" spans="9:10" x14ac:dyDescent="0.25">
      <c r="I285" s="9"/>
      <c r="J285" s="9"/>
    </row>
    <row r="286" spans="9:10" x14ac:dyDescent="0.25">
      <c r="I286" s="9"/>
      <c r="J286" s="9"/>
    </row>
    <row r="287" spans="9:10" x14ac:dyDescent="0.25">
      <c r="I287" s="9"/>
      <c r="J287" s="9"/>
    </row>
    <row r="288" spans="9:10" x14ac:dyDescent="0.25">
      <c r="I288" s="9"/>
      <c r="J288" s="9"/>
    </row>
    <row r="289" spans="9:10" x14ac:dyDescent="0.25">
      <c r="I289" s="9"/>
      <c r="J289" s="9"/>
    </row>
    <row r="290" spans="9:10" x14ac:dyDescent="0.25">
      <c r="I290" s="9"/>
      <c r="J290" s="9"/>
    </row>
    <row r="291" spans="9:10" x14ac:dyDescent="0.25">
      <c r="I291" s="9"/>
      <c r="J291" s="9"/>
    </row>
    <row r="292" spans="9:10" x14ac:dyDescent="0.25">
      <c r="I292" s="9"/>
      <c r="J292" s="9"/>
    </row>
    <row r="293" spans="9:10" x14ac:dyDescent="0.25">
      <c r="I293" s="9"/>
      <c r="J293" s="9"/>
    </row>
    <row r="294" spans="9:10" x14ac:dyDescent="0.25">
      <c r="I294" s="9"/>
      <c r="J294" s="9"/>
    </row>
    <row r="295" spans="9:10" x14ac:dyDescent="0.25">
      <c r="I295" s="9"/>
      <c r="J295" s="9"/>
    </row>
    <row r="296" spans="9:10" x14ac:dyDescent="0.25">
      <c r="I296" s="9"/>
      <c r="J296" s="9"/>
    </row>
    <row r="297" spans="9:10" x14ac:dyDescent="0.25">
      <c r="I297" s="9"/>
      <c r="J297" s="9"/>
    </row>
    <row r="298" spans="9:10" x14ac:dyDescent="0.25">
      <c r="I298" s="9"/>
      <c r="J298" s="9"/>
    </row>
    <row r="299" spans="9:10" x14ac:dyDescent="0.25">
      <c r="I299" s="9"/>
      <c r="J299" s="9"/>
    </row>
    <row r="300" spans="9:10" x14ac:dyDescent="0.25">
      <c r="I300" s="9"/>
      <c r="J300" s="9"/>
    </row>
    <row r="301" spans="9:10" x14ac:dyDescent="0.25">
      <c r="I301" s="9"/>
      <c r="J301" s="9"/>
    </row>
    <row r="302" spans="9:10" x14ac:dyDescent="0.25">
      <c r="I302" s="9"/>
      <c r="J302" s="9"/>
    </row>
    <row r="303" spans="9:10" x14ac:dyDescent="0.25">
      <c r="I303" s="9"/>
      <c r="J303" s="9"/>
    </row>
    <row r="304" spans="9:10" x14ac:dyDescent="0.25">
      <c r="I304" s="9"/>
      <c r="J304" s="9"/>
    </row>
    <row r="305" spans="9:10" x14ac:dyDescent="0.25">
      <c r="I305" s="9"/>
      <c r="J305" s="9"/>
    </row>
    <row r="306" spans="9:10" x14ac:dyDescent="0.25">
      <c r="I306" s="9"/>
      <c r="J306" s="9"/>
    </row>
    <row r="307" spans="9:10" x14ac:dyDescent="0.25">
      <c r="I307" s="9"/>
      <c r="J307" s="9"/>
    </row>
    <row r="308" spans="9:10" x14ac:dyDescent="0.25">
      <c r="I308" s="9"/>
      <c r="J308" s="9"/>
    </row>
    <row r="309" spans="9:10" x14ac:dyDescent="0.25">
      <c r="I309" s="9"/>
      <c r="J309" s="9"/>
    </row>
    <row r="310" spans="9:10" x14ac:dyDescent="0.25">
      <c r="I310" s="9"/>
      <c r="J310" s="9"/>
    </row>
    <row r="311" spans="9:10" x14ac:dyDescent="0.25">
      <c r="I311" s="9"/>
      <c r="J311" s="9"/>
    </row>
    <row r="312" spans="9:10" x14ac:dyDescent="0.25">
      <c r="I312" s="9"/>
      <c r="J312" s="9"/>
    </row>
    <row r="313" spans="9:10" x14ac:dyDescent="0.25">
      <c r="I313" s="9"/>
      <c r="J313" s="9"/>
    </row>
    <row r="314" spans="9:10" x14ac:dyDescent="0.25">
      <c r="I314" s="9"/>
      <c r="J314" s="9"/>
    </row>
    <row r="315" spans="9:10" x14ac:dyDescent="0.25">
      <c r="I315" s="9"/>
      <c r="J315" s="9"/>
    </row>
    <row r="316" spans="9:10" x14ac:dyDescent="0.25">
      <c r="I316" s="9"/>
      <c r="J316" s="9"/>
    </row>
    <row r="317" spans="9:10" x14ac:dyDescent="0.25">
      <c r="I317" s="9"/>
      <c r="J317" s="9"/>
    </row>
    <row r="318" spans="9:10" x14ac:dyDescent="0.25">
      <c r="I318" s="9"/>
      <c r="J318" s="9"/>
    </row>
    <row r="319" spans="9:10" x14ac:dyDescent="0.25">
      <c r="I319" s="9"/>
      <c r="J319" s="9"/>
    </row>
    <row r="320" spans="9:10" x14ac:dyDescent="0.25">
      <c r="I320" s="9"/>
      <c r="J320" s="9"/>
    </row>
    <row r="321" spans="9:10" x14ac:dyDescent="0.25">
      <c r="I321" s="9"/>
      <c r="J321" s="9"/>
    </row>
    <row r="322" spans="9:10" x14ac:dyDescent="0.25">
      <c r="I322" s="9"/>
      <c r="J322" s="9"/>
    </row>
    <row r="323" spans="9:10" x14ac:dyDescent="0.25">
      <c r="I323" s="9"/>
      <c r="J323" s="9"/>
    </row>
    <row r="324" spans="9:10" x14ac:dyDescent="0.25">
      <c r="I324" s="9"/>
      <c r="J324" s="9"/>
    </row>
    <row r="325" spans="9:10" x14ac:dyDescent="0.25">
      <c r="I325" s="9"/>
      <c r="J325" s="9"/>
    </row>
    <row r="326" spans="9:10" x14ac:dyDescent="0.25">
      <c r="I326" s="9"/>
      <c r="J326" s="9"/>
    </row>
    <row r="327" spans="9:10" x14ac:dyDescent="0.25">
      <c r="I327" s="9"/>
      <c r="J327" s="9"/>
    </row>
    <row r="328" spans="9:10" x14ac:dyDescent="0.25">
      <c r="I328" s="9"/>
      <c r="J328" s="9"/>
    </row>
    <row r="329" spans="9:10" x14ac:dyDescent="0.25">
      <c r="I329" s="9"/>
      <c r="J329" s="9"/>
    </row>
    <row r="330" spans="9:10" x14ac:dyDescent="0.25">
      <c r="I330" s="9"/>
      <c r="J330" s="9"/>
    </row>
    <row r="331" spans="9:10" x14ac:dyDescent="0.25">
      <c r="I331" s="9"/>
      <c r="J331" s="9"/>
    </row>
    <row r="332" spans="9:10" x14ac:dyDescent="0.25">
      <c r="I332" s="9"/>
      <c r="J332" s="9"/>
    </row>
    <row r="333" spans="9:10" x14ac:dyDescent="0.25">
      <c r="I333" s="9"/>
      <c r="J333" s="9"/>
    </row>
    <row r="334" spans="9:10" x14ac:dyDescent="0.25">
      <c r="I334" s="9"/>
      <c r="J334" s="9"/>
    </row>
    <row r="335" spans="9:10" x14ac:dyDescent="0.25">
      <c r="I335" s="9"/>
      <c r="J335" s="9"/>
    </row>
    <row r="336" spans="9:10" x14ac:dyDescent="0.25">
      <c r="I336" s="9"/>
      <c r="J336" s="9"/>
    </row>
    <row r="337" spans="9:10" x14ac:dyDescent="0.25">
      <c r="I337" s="9"/>
      <c r="J337" s="9"/>
    </row>
    <row r="338" spans="9:10" x14ac:dyDescent="0.25">
      <c r="I338" s="9"/>
      <c r="J338" s="9"/>
    </row>
    <row r="339" spans="9:10" x14ac:dyDescent="0.25">
      <c r="I339" s="9"/>
      <c r="J339" s="9"/>
    </row>
    <row r="340" spans="9:10" x14ac:dyDescent="0.25">
      <c r="I340" s="9"/>
      <c r="J340" s="9"/>
    </row>
    <row r="341" spans="9:10" x14ac:dyDescent="0.25">
      <c r="I341" s="9"/>
      <c r="J341" s="9"/>
    </row>
    <row r="342" spans="9:10" x14ac:dyDescent="0.25">
      <c r="I342" s="9"/>
      <c r="J342" s="9"/>
    </row>
    <row r="343" spans="9:10" x14ac:dyDescent="0.25">
      <c r="I343" s="9"/>
      <c r="J343" s="9"/>
    </row>
    <row r="344" spans="9:10" x14ac:dyDescent="0.25">
      <c r="I344" s="9"/>
      <c r="J344" s="9"/>
    </row>
    <row r="345" spans="9:10" x14ac:dyDescent="0.25">
      <c r="I345" s="9"/>
      <c r="J345" s="9"/>
    </row>
    <row r="346" spans="9:10" x14ac:dyDescent="0.25">
      <c r="I346" s="9"/>
      <c r="J346" s="9"/>
    </row>
    <row r="347" spans="9:10" x14ac:dyDescent="0.25">
      <c r="I347" s="9"/>
      <c r="J347" s="9"/>
    </row>
    <row r="348" spans="9:10" x14ac:dyDescent="0.25">
      <c r="I348" s="9"/>
      <c r="J348" s="9"/>
    </row>
    <row r="349" spans="9:10" x14ac:dyDescent="0.25">
      <c r="I349" s="9"/>
      <c r="J349" s="9"/>
    </row>
    <row r="350" spans="9:10" x14ac:dyDescent="0.25">
      <c r="I350" s="9"/>
      <c r="J350" s="9"/>
    </row>
    <row r="351" spans="9:10" x14ac:dyDescent="0.25">
      <c r="I351" s="9"/>
      <c r="J351" s="9"/>
    </row>
    <row r="352" spans="9:10" x14ac:dyDescent="0.25">
      <c r="I352" s="9"/>
      <c r="J352" s="9"/>
    </row>
  </sheetData>
  <mergeCells count="23">
    <mergeCell ref="L12:L14"/>
    <mergeCell ref="M12:M14"/>
    <mergeCell ref="I10:J11"/>
    <mergeCell ref="G12:G13"/>
    <mergeCell ref="H12:H13"/>
    <mergeCell ref="I12:I13"/>
    <mergeCell ref="J12:J13"/>
    <mergeCell ref="F10:F14"/>
    <mergeCell ref="A2:F2"/>
    <mergeCell ref="A3:F3"/>
    <mergeCell ref="A4:F4"/>
    <mergeCell ref="A5:F5"/>
    <mergeCell ref="A6:F6"/>
    <mergeCell ref="A7:M9"/>
    <mergeCell ref="A10:A14"/>
    <mergeCell ref="B10:B14"/>
    <mergeCell ref="C10:C14"/>
    <mergeCell ref="D10:D14"/>
    <mergeCell ref="E10:E14"/>
    <mergeCell ref="K10:N11"/>
    <mergeCell ref="K12:K13"/>
    <mergeCell ref="N12:N13"/>
    <mergeCell ref="G10:H11"/>
  </mergeCells>
  <pageMargins left="0.70866141732283472" right="0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мес.2025г.</vt:lpstr>
    </vt:vector>
  </TitlesOfParts>
  <Company>depfin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Чурашова</dc:creator>
  <cp:lastModifiedBy>Любовь Д. Никулина</cp:lastModifiedBy>
  <cp:lastPrinted>2025-10-15T05:59:14Z</cp:lastPrinted>
  <dcterms:created xsi:type="dcterms:W3CDTF">2007-01-25T06:11:58Z</dcterms:created>
  <dcterms:modified xsi:type="dcterms:W3CDTF">2025-10-15T05:59:16Z</dcterms:modified>
</cp:coreProperties>
</file>