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340" windowHeight="8070"/>
  </bookViews>
  <sheets>
    <sheet name="2017-2019" sheetId="19" r:id="rId1"/>
  </sheets>
  <calcPr calcId="144525" refMode="R1C1"/>
</workbook>
</file>

<file path=xl/calcChain.xml><?xml version="1.0" encoding="utf-8"?>
<calcChain xmlns="http://schemas.openxmlformats.org/spreadsheetml/2006/main">
  <c r="G47" i="19" l="1"/>
  <c r="G32" i="19" l="1"/>
  <c r="G29" i="19"/>
  <c r="G23" i="19"/>
  <c r="G17" i="19"/>
  <c r="G14" i="19"/>
  <c r="G11" i="19"/>
  <c r="J18" i="19" l="1"/>
  <c r="I18" i="19"/>
  <c r="J23" i="19"/>
  <c r="J17" i="19"/>
  <c r="J16" i="19" s="1"/>
  <c r="J14" i="19"/>
  <c r="J11" i="19"/>
  <c r="J29" i="19"/>
  <c r="I29" i="19"/>
  <c r="I23" i="19"/>
  <c r="J20" i="19"/>
  <c r="I20" i="19"/>
  <c r="I17" i="19"/>
  <c r="I16" i="19" s="1"/>
  <c r="I14" i="19"/>
  <c r="I11" i="19"/>
  <c r="J52" i="19" l="1"/>
  <c r="J51" i="19" s="1"/>
  <c r="I52" i="19"/>
  <c r="I51" i="19" s="1"/>
  <c r="H52" i="19"/>
  <c r="H51" i="19" s="1"/>
  <c r="G52" i="19"/>
  <c r="G51" i="19" s="1"/>
  <c r="J22" i="19" l="1"/>
  <c r="J15" i="19" s="1"/>
  <c r="I22" i="19"/>
  <c r="I15" i="19" s="1"/>
  <c r="H22" i="19"/>
  <c r="G22" i="19"/>
  <c r="I45" i="19"/>
  <c r="J45" i="19"/>
  <c r="J40" i="19"/>
  <c r="J39" i="19" s="1"/>
  <c r="J38" i="19" s="1"/>
  <c r="J37" i="19" s="1"/>
  <c r="J36" i="19" s="1"/>
  <c r="I40" i="19"/>
  <c r="I39" i="19" s="1"/>
  <c r="I38" i="19" s="1"/>
  <c r="I37" i="19" s="1"/>
  <c r="I36" i="19" s="1"/>
  <c r="J32" i="19"/>
  <c r="I32" i="19"/>
  <c r="I30" i="19"/>
  <c r="J30" i="19"/>
  <c r="I28" i="19"/>
  <c r="J28" i="19"/>
  <c r="J13" i="19"/>
  <c r="J12" i="19" s="1"/>
  <c r="I13" i="19"/>
  <c r="I12" i="19" s="1"/>
  <c r="I10" i="19"/>
  <c r="I9" i="19" s="1"/>
  <c r="I8" i="19" s="1"/>
  <c r="I7" i="19" s="1"/>
  <c r="J10" i="19"/>
  <c r="J9" i="19" s="1"/>
  <c r="G40" i="19"/>
  <c r="G39" i="19" s="1"/>
  <c r="G38" i="19" s="1"/>
  <c r="G37" i="19" s="1"/>
  <c r="G36" i="19" s="1"/>
  <c r="J8" i="19" l="1"/>
  <c r="J7" i="19" s="1"/>
  <c r="J6" i="19" s="1"/>
  <c r="J44" i="19"/>
  <c r="J43" i="19" s="1"/>
  <c r="J42" i="19" s="1"/>
  <c r="J35" i="19" s="1"/>
  <c r="J27" i="19"/>
  <c r="J26" i="19" s="1"/>
  <c r="J25" i="19" s="1"/>
  <c r="J24" i="19" s="1"/>
  <c r="I6" i="19"/>
  <c r="I44" i="19"/>
  <c r="I27" i="19"/>
  <c r="I26" i="19" s="1"/>
  <c r="I25" i="19" s="1"/>
  <c r="I24" i="19" s="1"/>
  <c r="H47" i="19"/>
  <c r="G45" i="19"/>
  <c r="G44" i="19" s="1"/>
  <c r="H45" i="19"/>
  <c r="H40" i="19"/>
  <c r="H39" i="19" s="1"/>
  <c r="H38" i="19" s="1"/>
  <c r="H37" i="19" s="1"/>
  <c r="B35" i="19"/>
  <c r="B42" i="19" s="1"/>
  <c r="B43" i="19" s="1"/>
  <c r="H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B44" i="19" l="1"/>
  <c r="B45" i="19" s="1"/>
  <c r="B51" i="19" s="1"/>
  <c r="B52" i="19" s="1"/>
  <c r="B48" i="19"/>
  <c r="G43" i="19"/>
  <c r="G42" i="19" s="1"/>
  <c r="G35" i="19" s="1"/>
  <c r="I43" i="19"/>
  <c r="I42" i="19" s="1"/>
  <c r="I35" i="19" s="1"/>
  <c r="I5" i="19" s="1"/>
  <c r="H27" i="19"/>
  <c r="H26" i="19" s="1"/>
  <c r="H25" i="19" s="1"/>
  <c r="H24" i="19" s="1"/>
  <c r="H44" i="19"/>
  <c r="H43" i="19" s="1"/>
  <c r="H42" i="19" s="1"/>
  <c r="H36" i="19" s="1"/>
  <c r="H8" i="19"/>
  <c r="H7" i="19" s="1"/>
  <c r="H6" i="19" s="1"/>
  <c r="G15" i="19"/>
  <c r="G8" i="19" s="1"/>
  <c r="G7" i="19" s="1"/>
  <c r="G6" i="19" s="1"/>
  <c r="J5" i="19"/>
  <c r="B11" i="19"/>
  <c r="B18" i="19" s="1"/>
  <c r="B12" i="19"/>
  <c r="B13" i="19" s="1"/>
  <c r="B29" i="19"/>
  <c r="B31" i="19" s="1"/>
  <c r="B30" i="19"/>
  <c r="B32" i="19" s="1"/>
  <c r="B47" i="19" l="1"/>
  <c r="B49" i="19" s="1"/>
  <c r="H35" i="19"/>
  <c r="H5" i="19" s="1"/>
  <c r="B46" i="19"/>
  <c r="B14" i="19"/>
  <c r="B15" i="19"/>
  <c r="B16" i="19" s="1"/>
  <c r="B17" i="19" s="1"/>
  <c r="G27" i="19"/>
  <c r="G26" i="19" s="1"/>
  <c r="G25" i="19" s="1"/>
  <c r="G24" i="19" s="1"/>
  <c r="G5" i="19" s="1"/>
</calcChain>
</file>

<file path=xl/sharedStrings.xml><?xml version="1.0" encoding="utf-8"?>
<sst xmlns="http://schemas.openxmlformats.org/spreadsheetml/2006/main" count="237" uniqueCount="60">
  <si>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</si>
  <si>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</si>
  <si>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</si>
  <si>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</si>
  <si>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</si>
  <si>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</si>
  <si>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</si>
  <si>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</si>
  <si>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</si>
  <si>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</si>
  <si>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</si>
  <si>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</si>
  <si>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</si>
  <si>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</si>
  <si>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</si>
  <si>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</si>
  <si>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</si>
  <si>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</si>
  <si>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</si>
  <si>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</si>
  <si>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</si>
  <si>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</si>
  <si>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</si>
  <si>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</si>
  <si>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</si>
  <si>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</si>
  <si>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</si>
  <si>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</si>
  <si>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</si>
  <si>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</si>
  <si>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</si>
  <si>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</si>
  <si>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</si>
  <si>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</si>
  <si>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</si>
  <si>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</si>
  <si>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</si>
  <si>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</si>
  <si>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</si>
  <si>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</si>
  <si>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</si>
  <si>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</si>
  <si>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</si>
  <si>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</si>
  <si>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</si>
  <si>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</si>
  <si>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</si>
  <si>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</si>
  <si>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</si>
  <si>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</si>
  <si>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</si>
  <si>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</si>
  <si>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</si>
  <si>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</si>
  <si>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</si>
  <si>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</si>
  <si>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2018 год и плановый период 2019 и 2020 годов.</t>
  </si>
  <si>
    <t>Исполнение судебных актов</t>
  </si>
  <si>
    <t>830</t>
  </si>
  <si>
    <t>2018 (реш.Думы № 1785 от 04.07.2018г.)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</si>
</sst>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3" applyNumberFormat="1" applyFont="1" applyFill="1" applyBorder="1" applyAlignment="1">
      <alignment horizontal="center"/>
    </xf>
    <xf numFmtId="3" fontId="4" fillId="0" borderId="1" xfId="3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6" fillId="2" borderId="1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0" xfId="0" applyFill="1"/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6" fillId="2" borderId="1" xfId="4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49" workbookViewId="0">
      <selection activeCell="A55" sqref="A55:J57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33" t="s">
        <v>56</v>
      </c>
      <c r="B1" s="33"/>
      <c r="C1" s="33"/>
      <c r="D1" s="33"/>
      <c r="E1" s="33"/>
      <c r="F1" s="33"/>
      <c r="G1" s="33"/>
      <c r="H1" s="33"/>
      <c r="I1" s="34"/>
      <c r="J1" s="34"/>
    </row>
    <row r="2" spans="1:10" ht="30" customHeight="1" x14ac:dyDescent="0.25">
      <c r="A2" s="35" t="s">
        <v>0</v>
      </c>
      <c r="B2" s="36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1" t="s">
        <v>6</v>
      </c>
      <c r="H2" s="31"/>
      <c r="I2" s="31" t="s">
        <v>6</v>
      </c>
      <c r="J2" s="31"/>
    </row>
    <row r="3" spans="1:10" ht="25.5" customHeight="1" x14ac:dyDescent="0.25">
      <c r="A3" s="35"/>
      <c r="B3" s="36"/>
      <c r="C3" s="37"/>
      <c r="D3" s="37"/>
      <c r="E3" s="37"/>
      <c r="F3" s="37"/>
      <c r="G3" s="32" t="s">
        <v>59</v>
      </c>
      <c r="H3" s="31" t="s">
        <v>7</v>
      </c>
      <c r="I3" s="32">
        <v>2019</v>
      </c>
      <c r="J3" s="31">
        <v>2020</v>
      </c>
    </row>
    <row r="4" spans="1:10" ht="109.5" customHeight="1" x14ac:dyDescent="0.25">
      <c r="A4" s="35"/>
      <c r="B4" s="36"/>
      <c r="C4" s="37"/>
      <c r="D4" s="37"/>
      <c r="E4" s="37"/>
      <c r="F4" s="37"/>
      <c r="G4" s="32"/>
      <c r="H4" s="31"/>
      <c r="I4" s="32"/>
      <c r="J4" s="31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G6+G24+G35</f>
        <v>112507</v>
      </c>
      <c r="H5" s="22">
        <f>H6+H24+H35</f>
        <v>0</v>
      </c>
      <c r="I5" s="21">
        <f>I6+I24+I35</f>
        <v>101783</v>
      </c>
      <c r="J5" s="22">
        <f>J6+J24+J35</f>
        <v>104931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64059</v>
      </c>
      <c r="H6" s="24">
        <f t="shared" si="1"/>
        <v>0</v>
      </c>
      <c r="I6" s="23">
        <f t="shared" si="1"/>
        <v>58674</v>
      </c>
      <c r="J6" s="23">
        <f t="shared" si="1"/>
        <v>60488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64059</v>
      </c>
      <c r="H7" s="5">
        <f t="shared" si="1"/>
        <v>0</v>
      </c>
      <c r="I7" s="4">
        <f t="shared" si="1"/>
        <v>58674</v>
      </c>
      <c r="J7" s="4">
        <f t="shared" si="1"/>
        <v>60488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64059</v>
      </c>
      <c r="H8" s="5">
        <f>H9+H12+H15</f>
        <v>0</v>
      </c>
      <c r="I8" s="4">
        <f>I9+I12+I15</f>
        <v>58674</v>
      </c>
      <c r="J8" s="4">
        <f>J9+J12+J15</f>
        <v>60488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2180</v>
      </c>
      <c r="H9" s="5">
        <f t="shared" si="2"/>
        <v>0</v>
      </c>
      <c r="I9" s="4">
        <f t="shared" si="2"/>
        <v>2053</v>
      </c>
      <c r="J9" s="5">
        <f t="shared" si="2"/>
        <v>2116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2180</v>
      </c>
      <c r="H10" s="7">
        <f t="shared" si="2"/>
        <v>0</v>
      </c>
      <c r="I10" s="6">
        <f t="shared" si="2"/>
        <v>2053</v>
      </c>
      <c r="J10" s="7">
        <f t="shared" si="2"/>
        <v>2116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f>1674+506</f>
        <v>2180</v>
      </c>
      <c r="H11" s="8"/>
      <c r="I11" s="6">
        <f>1577+476</f>
        <v>2053</v>
      </c>
      <c r="J11" s="7">
        <f>1625+491</f>
        <v>2116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1350</v>
      </c>
      <c r="H12" s="7">
        <f t="shared" si="3"/>
        <v>0</v>
      </c>
      <c r="I12" s="6">
        <f t="shared" si="3"/>
        <v>1271</v>
      </c>
      <c r="J12" s="7">
        <f t="shared" si="3"/>
        <v>1310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1350</v>
      </c>
      <c r="H13" s="7">
        <f t="shared" si="3"/>
        <v>0</v>
      </c>
      <c r="I13" s="6">
        <f t="shared" si="3"/>
        <v>1271</v>
      </c>
      <c r="J13" s="7">
        <f t="shared" si="3"/>
        <v>1310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f>1037+313</f>
        <v>1350</v>
      </c>
      <c r="H14" s="8"/>
      <c r="I14" s="6">
        <f>976+295</f>
        <v>1271</v>
      </c>
      <c r="J14" s="7">
        <f>1006+304</f>
        <v>1310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60529</v>
      </c>
      <c r="H15" s="7">
        <f>H16+H18+H22</f>
        <v>0</v>
      </c>
      <c r="I15" s="6">
        <f>SUM(I16+I18+I20+I22)</f>
        <v>55350</v>
      </c>
      <c r="J15" s="6">
        <f>SUM(J16+J18+J20+J22)</f>
        <v>57062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50945</v>
      </c>
      <c r="H16" s="7">
        <f>H17</f>
        <v>0</v>
      </c>
      <c r="I16" s="6">
        <f>SUM(I17)</f>
        <v>47040</v>
      </c>
      <c r="J16" s="6">
        <f>SUM(J17)</f>
        <v>48495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f>38847+367+11731</f>
        <v>50945</v>
      </c>
      <c r="H17" s="8"/>
      <c r="I17" s="6">
        <f>35861+349+10830</f>
        <v>47040</v>
      </c>
      <c r="J17" s="7">
        <f>36970+360+11165</f>
        <v>48495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9096</v>
      </c>
      <c r="H18" s="7">
        <f>H19</f>
        <v>0</v>
      </c>
      <c r="I18" s="6">
        <f>SUM(I19)</f>
        <v>7858</v>
      </c>
      <c r="J18" s="6">
        <f>SUM(J19)</f>
        <v>8101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9096</v>
      </c>
      <c r="H19" s="8"/>
      <c r="I19" s="6">
        <v>7858</v>
      </c>
      <c r="J19" s="7">
        <v>8101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85</v>
      </c>
      <c r="J20" s="6">
        <f>SUM(J21)</f>
        <v>88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>
        <v>85</v>
      </c>
      <c r="J21" s="7">
        <v>88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390</v>
      </c>
      <c r="H22" s="6">
        <f>SUM(H23:H23)</f>
        <v>0</v>
      </c>
      <c r="I22" s="6">
        <f>SUM(I23:I23)</f>
        <v>367</v>
      </c>
      <c r="J22" s="6">
        <f>SUM(J23:J23)</f>
        <v>378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f>320+50+20</f>
        <v>390</v>
      </c>
      <c r="H23" s="8"/>
      <c r="I23" s="6">
        <f>301+47+19</f>
        <v>367</v>
      </c>
      <c r="J23" s="7">
        <f>310+48+20</f>
        <v>378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15577</v>
      </c>
      <c r="H24" s="24">
        <f t="shared" si="4"/>
        <v>0</v>
      </c>
      <c r="I24" s="23">
        <f t="shared" si="4"/>
        <v>12922</v>
      </c>
      <c r="J24" s="24">
        <f t="shared" si="4"/>
        <v>13322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15577</v>
      </c>
      <c r="H25" s="5">
        <f t="shared" si="4"/>
        <v>0</v>
      </c>
      <c r="I25" s="4">
        <f t="shared" si="4"/>
        <v>12922</v>
      </c>
      <c r="J25" s="5">
        <f t="shared" si="4"/>
        <v>13322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15577</v>
      </c>
      <c r="H26" s="11">
        <f t="shared" si="4"/>
        <v>0</v>
      </c>
      <c r="I26" s="10">
        <f t="shared" si="4"/>
        <v>12922</v>
      </c>
      <c r="J26" s="11">
        <f t="shared" si="4"/>
        <v>13322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15577</v>
      </c>
      <c r="H27" s="11">
        <f>H28+H30+H32</f>
        <v>0</v>
      </c>
      <c r="I27" s="10">
        <f>I28+I30+I32</f>
        <v>12922</v>
      </c>
      <c r="J27" s="11">
        <f>J28+J30+J32</f>
        <v>13322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14144</v>
      </c>
      <c r="H28" s="7">
        <f>H29</f>
        <v>0</v>
      </c>
      <c r="I28" s="6">
        <f>I29</f>
        <v>11453</v>
      </c>
      <c r="J28" s="7">
        <f>J29</f>
        <v>11807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f>10824+51+3269</f>
        <v>14144</v>
      </c>
      <c r="H29" s="8"/>
      <c r="I29" s="6">
        <f>8763+44+2646</f>
        <v>11453</v>
      </c>
      <c r="J29" s="7">
        <f>9034+45+2728</f>
        <v>11807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1425</v>
      </c>
      <c r="H30" s="7">
        <f>H31</f>
        <v>0</v>
      </c>
      <c r="I30" s="6">
        <f>I31</f>
        <v>1452</v>
      </c>
      <c r="J30" s="7">
        <f>J31</f>
        <v>1497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1425</v>
      </c>
      <c r="H31" s="8"/>
      <c r="I31" s="6">
        <v>1452</v>
      </c>
      <c r="J31" s="7">
        <v>1497</v>
      </c>
    </row>
    <row r="32" spans="1:10" x14ac:dyDescent="0.25">
      <c r="A32" s="2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f>5+3</f>
        <v>8</v>
      </c>
      <c r="H32" s="7">
        <f>H34</f>
        <v>0</v>
      </c>
      <c r="I32" s="6">
        <f>I34</f>
        <v>17</v>
      </c>
      <c r="J32" s="7">
        <f>J34</f>
        <v>18</v>
      </c>
    </row>
    <row r="33" spans="1:10" x14ac:dyDescent="0.25">
      <c r="A33" s="26" t="s">
        <v>57</v>
      </c>
      <c r="B33" s="27">
        <v>900</v>
      </c>
      <c r="C33" s="27" t="s">
        <v>10</v>
      </c>
      <c r="D33" s="27" t="s">
        <v>39</v>
      </c>
      <c r="E33" s="27" t="s">
        <v>25</v>
      </c>
      <c r="F33" s="27" t="s">
        <v>58</v>
      </c>
      <c r="G33" s="6">
        <v>3</v>
      </c>
      <c r="H33" s="7"/>
      <c r="I33" s="6"/>
      <c r="J33" s="7"/>
    </row>
    <row r="34" spans="1:10" x14ac:dyDescent="0.25">
      <c r="A34" s="2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5</v>
      </c>
      <c r="H34" s="8"/>
      <c r="I34" s="6">
        <v>17</v>
      </c>
      <c r="J34" s="7">
        <v>18</v>
      </c>
    </row>
    <row r="35" spans="1:10" ht="15.75" x14ac:dyDescent="0.2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G42+G36+G51</f>
        <v>32871</v>
      </c>
      <c r="H35" s="23">
        <f>H42</f>
        <v>0</v>
      </c>
      <c r="I35" s="23">
        <f>I42+I36+I51</f>
        <v>30187</v>
      </c>
      <c r="J35" s="23">
        <f>J42+J36+J51</f>
        <v>31121</v>
      </c>
    </row>
    <row r="36" spans="1:10" ht="49.5" x14ac:dyDescent="0.25">
      <c r="A36" s="12" t="s">
        <v>42</v>
      </c>
      <c r="B36" s="3" t="s">
        <v>55</v>
      </c>
      <c r="C36" s="3" t="s">
        <v>10</v>
      </c>
      <c r="D36" s="3" t="s">
        <v>41</v>
      </c>
      <c r="E36" s="3" t="s">
        <v>43</v>
      </c>
      <c r="F36" s="3"/>
      <c r="G36" s="11">
        <f>SUM(G37)</f>
        <v>134</v>
      </c>
      <c r="H36" s="11">
        <f>H42+H37</f>
        <v>0</v>
      </c>
      <c r="I36" s="11">
        <f>SUM(I37)</f>
        <v>130</v>
      </c>
      <c r="J36" s="11">
        <f>SUM(J37)</f>
        <v>134</v>
      </c>
    </row>
    <row r="37" spans="1:10" ht="33" x14ac:dyDescent="0.25">
      <c r="A37" s="2" t="s">
        <v>44</v>
      </c>
      <c r="B37" s="3" t="s">
        <v>55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134</v>
      </c>
      <c r="H37" s="11">
        <f t="shared" si="5"/>
        <v>0</v>
      </c>
      <c r="I37" s="11">
        <f t="shared" si="5"/>
        <v>130</v>
      </c>
      <c r="J37" s="11">
        <f t="shared" si="5"/>
        <v>134</v>
      </c>
    </row>
    <row r="38" spans="1:10" x14ac:dyDescent="0.25">
      <c r="A38" s="2" t="s">
        <v>46</v>
      </c>
      <c r="B38" s="3" t="s">
        <v>55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134</v>
      </c>
      <c r="H38" s="11">
        <f t="shared" si="5"/>
        <v>0</v>
      </c>
      <c r="I38" s="11">
        <f t="shared" si="5"/>
        <v>130</v>
      </c>
      <c r="J38" s="11">
        <f t="shared" si="5"/>
        <v>134</v>
      </c>
    </row>
    <row r="39" spans="1:10" ht="33" x14ac:dyDescent="0.25">
      <c r="A39" s="2" t="s">
        <v>48</v>
      </c>
      <c r="B39" s="3" t="s">
        <v>55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134</v>
      </c>
      <c r="H39" s="11">
        <f t="shared" si="5"/>
        <v>0</v>
      </c>
      <c r="I39" s="11">
        <f t="shared" si="5"/>
        <v>130</v>
      </c>
      <c r="J39" s="11">
        <f t="shared" si="5"/>
        <v>134</v>
      </c>
    </row>
    <row r="40" spans="1:10" ht="33" x14ac:dyDescent="0.25">
      <c r="A40" s="2" t="s">
        <v>26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134</v>
      </c>
      <c r="H40" s="7">
        <f t="shared" si="5"/>
        <v>0</v>
      </c>
      <c r="I40" s="7">
        <f t="shared" si="5"/>
        <v>130</v>
      </c>
      <c r="J40" s="7">
        <f t="shared" si="5"/>
        <v>134</v>
      </c>
    </row>
    <row r="41" spans="1:10" ht="33" x14ac:dyDescent="0.25">
      <c r="A41" s="2" t="s">
        <v>28</v>
      </c>
      <c r="B41" s="3" t="s">
        <v>55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134</v>
      </c>
      <c r="H41" s="7"/>
      <c r="I41" s="6">
        <v>130</v>
      </c>
      <c r="J41" s="7">
        <v>134</v>
      </c>
    </row>
    <row r="42" spans="1:10" x14ac:dyDescent="0.25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 t="shared" ref="G42:J43" si="6">G43</f>
        <v>32546</v>
      </c>
      <c r="H42" s="5">
        <f t="shared" si="6"/>
        <v>0</v>
      </c>
      <c r="I42" s="4">
        <f t="shared" si="6"/>
        <v>29872</v>
      </c>
      <c r="J42" s="5">
        <f t="shared" si="6"/>
        <v>30796</v>
      </c>
    </row>
    <row r="43" spans="1:10" x14ac:dyDescent="0.25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 t="shared" si="6"/>
        <v>32546</v>
      </c>
      <c r="H43" s="5">
        <f t="shared" si="6"/>
        <v>0</v>
      </c>
      <c r="I43" s="4">
        <f t="shared" si="6"/>
        <v>29872</v>
      </c>
      <c r="J43" s="5">
        <f t="shared" si="6"/>
        <v>30796</v>
      </c>
    </row>
    <row r="44" spans="1:10" x14ac:dyDescent="0.25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SUM(G45+G47+G49)</f>
        <v>32546</v>
      </c>
      <c r="H44" s="4">
        <f>H47+H45</f>
        <v>0</v>
      </c>
      <c r="I44" s="4">
        <f>I47+I45</f>
        <v>29872</v>
      </c>
      <c r="J44" s="4">
        <f>J47+J45</f>
        <v>30796</v>
      </c>
    </row>
    <row r="45" spans="1:10" ht="82.5" x14ac:dyDescent="0.2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25208</v>
      </c>
      <c r="H45" s="7">
        <f>H46</f>
        <v>0</v>
      </c>
      <c r="I45" s="6">
        <f>I46</f>
        <v>23350</v>
      </c>
      <c r="J45" s="7">
        <f>J46</f>
        <v>24072</v>
      </c>
    </row>
    <row r="46" spans="1:10" ht="33" x14ac:dyDescent="0.25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v>25208</v>
      </c>
      <c r="H46" s="8"/>
      <c r="I46" s="6">
        <v>23350</v>
      </c>
      <c r="J46" s="7">
        <v>24072</v>
      </c>
    </row>
    <row r="47" spans="1:10" ht="33" x14ac:dyDescent="0.25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28">
        <f>SUM(G48)</f>
        <v>7335</v>
      </c>
      <c r="H47" s="7">
        <f>H50</f>
        <v>0</v>
      </c>
      <c r="I47" s="6">
        <v>6522</v>
      </c>
      <c r="J47" s="7">
        <v>6724</v>
      </c>
    </row>
    <row r="48" spans="1:10" s="25" customFormat="1" ht="33" x14ac:dyDescent="0.25">
      <c r="A48" s="26" t="s">
        <v>28</v>
      </c>
      <c r="B48" s="27">
        <f>B43</f>
        <v>900</v>
      </c>
      <c r="C48" s="27" t="s">
        <v>10</v>
      </c>
      <c r="D48" s="27" t="s">
        <v>41</v>
      </c>
      <c r="E48" s="27" t="s">
        <v>52</v>
      </c>
      <c r="F48" s="27" t="s">
        <v>29</v>
      </c>
      <c r="G48" s="28">
        <v>7335</v>
      </c>
      <c r="H48" s="30"/>
      <c r="I48" s="28">
        <v>6522</v>
      </c>
      <c r="J48" s="29">
        <v>6724</v>
      </c>
    </row>
    <row r="49" spans="1:10" s="25" customFormat="1" x14ac:dyDescent="0.25">
      <c r="A49" s="26" t="s">
        <v>34</v>
      </c>
      <c r="B49" s="27">
        <f>B47</f>
        <v>900</v>
      </c>
      <c r="C49" s="27" t="s">
        <v>10</v>
      </c>
      <c r="D49" s="27" t="s">
        <v>41</v>
      </c>
      <c r="E49" s="27" t="s">
        <v>52</v>
      </c>
      <c r="F49" s="27" t="s">
        <v>35</v>
      </c>
      <c r="G49" s="28">
        <v>3</v>
      </c>
      <c r="H49" s="29"/>
      <c r="I49" s="28"/>
      <c r="J49" s="29"/>
    </row>
    <row r="50" spans="1:10" x14ac:dyDescent="0.25">
      <c r="A50" s="26" t="s">
        <v>57</v>
      </c>
      <c r="B50" s="27">
        <v>900</v>
      </c>
      <c r="C50" s="27" t="s">
        <v>10</v>
      </c>
      <c r="D50" s="27" t="s">
        <v>41</v>
      </c>
      <c r="E50" s="27" t="s">
        <v>52</v>
      </c>
      <c r="F50" s="27" t="s">
        <v>58</v>
      </c>
      <c r="G50" s="28">
        <v>3</v>
      </c>
      <c r="H50" s="8"/>
      <c r="I50" s="6"/>
      <c r="J50" s="7"/>
    </row>
    <row r="51" spans="1:10" ht="49.5" x14ac:dyDescent="0.25">
      <c r="A51" s="2" t="s">
        <v>53</v>
      </c>
      <c r="B51" s="3">
        <f>B45</f>
        <v>900</v>
      </c>
      <c r="C51" s="3" t="s">
        <v>10</v>
      </c>
      <c r="D51" s="3" t="s">
        <v>41</v>
      </c>
      <c r="E51" s="3" t="s">
        <v>54</v>
      </c>
      <c r="F51" s="3"/>
      <c r="G51" s="4">
        <f t="shared" ref="G51:J52" si="7">G52</f>
        <v>191</v>
      </c>
      <c r="H51" s="4">
        <f t="shared" si="7"/>
        <v>0</v>
      </c>
      <c r="I51" s="4">
        <f t="shared" si="7"/>
        <v>185</v>
      </c>
      <c r="J51" s="4">
        <f t="shared" si="7"/>
        <v>191</v>
      </c>
    </row>
    <row r="52" spans="1:10" ht="33" x14ac:dyDescent="0.25">
      <c r="A52" s="2" t="s">
        <v>26</v>
      </c>
      <c r="B52" s="3">
        <f>B51</f>
        <v>900</v>
      </c>
      <c r="C52" s="3" t="s">
        <v>10</v>
      </c>
      <c r="D52" s="3" t="s">
        <v>41</v>
      </c>
      <c r="E52" s="3" t="s">
        <v>54</v>
      </c>
      <c r="F52" s="3" t="s">
        <v>27</v>
      </c>
      <c r="G52" s="6">
        <f t="shared" si="7"/>
        <v>191</v>
      </c>
      <c r="H52" s="7">
        <f t="shared" si="7"/>
        <v>0</v>
      </c>
      <c r="I52" s="6">
        <f t="shared" si="7"/>
        <v>185</v>
      </c>
      <c r="J52" s="7">
        <f t="shared" si="7"/>
        <v>191</v>
      </c>
    </row>
    <row r="53" spans="1:10" ht="33" x14ac:dyDescent="0.25">
      <c r="A53" s="2" t="s">
        <v>28</v>
      </c>
      <c r="B53" s="3" t="s">
        <v>55</v>
      </c>
      <c r="C53" s="3" t="s">
        <v>10</v>
      </c>
      <c r="D53" s="3" t="s">
        <v>41</v>
      </c>
      <c r="E53" s="3" t="s">
        <v>54</v>
      </c>
      <c r="F53" s="3" t="s">
        <v>29</v>
      </c>
      <c r="G53" s="6">
        <v>191</v>
      </c>
      <c r="H53" s="8"/>
      <c r="I53" s="6">
        <v>185</v>
      </c>
      <c r="J53" s="8">
        <v>191</v>
      </c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2018-07-10T04:06:33Z</cp:lastPrinted>
  <dcterms:created xsi:type="dcterms:W3CDTF">2014-07-10T05:49:29Z</dcterms:created>
  <dcterms:modified xsi:type="dcterms:W3CDTF">2018-10-22T11:30:29Z</dcterms:modified>
</cp:coreProperties>
</file>