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2040" windowWidth="15180" windowHeight="7005" tabRatio="601"/>
  </bookViews>
  <sheets>
    <sheet name="2023-2024" sheetId="2" r:id="rId1"/>
  </sheets>
  <definedNames>
    <definedName name="_xlnm._FilterDatabase" localSheetId="0" hidden="1">'2023-2024'!$A$11:$J$1507</definedName>
    <definedName name="_xlnm.Print_Titles" localSheetId="0">'2023-2024'!$11:$14</definedName>
    <definedName name="_xlnm.Print_Area" localSheetId="0">'2023-2024'!$A$1:$R$1507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R1506" i="2"/>
  <c r="Q1506"/>
  <c r="P1506"/>
  <c r="O1506"/>
  <c r="P1507"/>
  <c r="L1507"/>
  <c r="L1261"/>
  <c r="M1261"/>
  <c r="N1261"/>
  <c r="O1261"/>
  <c r="P1261"/>
  <c r="Q1261"/>
  <c r="R1261"/>
  <c r="K1261"/>
  <c r="L1263"/>
  <c r="M1263"/>
  <c r="N1263"/>
  <c r="O1263"/>
  <c r="P1263"/>
  <c r="Q1263"/>
  <c r="R1263"/>
  <c r="K1263"/>
  <c r="M1270"/>
  <c r="Q1270" s="1"/>
  <c r="Q1269" s="1"/>
  <c r="K1270"/>
  <c r="M1275"/>
  <c r="K1275"/>
  <c r="M1268"/>
  <c r="K1268"/>
  <c r="R1275"/>
  <c r="Q1275"/>
  <c r="Q1273" s="1"/>
  <c r="P1275"/>
  <c r="O1275"/>
  <c r="O1274" s="1"/>
  <c r="R1272"/>
  <c r="Q1272"/>
  <c r="Q1271" s="1"/>
  <c r="P1272"/>
  <c r="O1272"/>
  <c r="O1271" s="1"/>
  <c r="R1270"/>
  <c r="P1270"/>
  <c r="O1270"/>
  <c r="R1268"/>
  <c r="Q1268"/>
  <c r="P1268"/>
  <c r="O1268"/>
  <c r="O1267" s="1"/>
  <c r="J1265"/>
  <c r="J1264" s="1"/>
  <c r="N1265"/>
  <c r="N1264" s="1"/>
  <c r="H1266"/>
  <c r="H1265" s="1"/>
  <c r="H1264" s="1"/>
  <c r="I1266"/>
  <c r="I1265" s="1"/>
  <c r="I1264" s="1"/>
  <c r="J1266"/>
  <c r="K1266"/>
  <c r="L1266"/>
  <c r="L1265" s="1"/>
  <c r="L1264" s="1"/>
  <c r="N1266"/>
  <c r="O1266"/>
  <c r="P1266"/>
  <c r="R1266"/>
  <c r="H1267"/>
  <c r="I1267"/>
  <c r="J1267"/>
  <c r="K1267"/>
  <c r="L1267"/>
  <c r="M1267"/>
  <c r="N1267"/>
  <c r="P1267"/>
  <c r="R1267"/>
  <c r="H1269"/>
  <c r="I1269"/>
  <c r="J1269"/>
  <c r="K1269"/>
  <c r="L1269"/>
  <c r="N1269"/>
  <c r="O1269"/>
  <c r="P1269"/>
  <c r="R1269"/>
  <c r="H1271"/>
  <c r="I1271"/>
  <c r="J1271"/>
  <c r="K1271"/>
  <c r="L1271"/>
  <c r="M1271"/>
  <c r="N1271"/>
  <c r="P1271"/>
  <c r="R1271"/>
  <c r="H1273"/>
  <c r="I1273"/>
  <c r="J1273"/>
  <c r="K1273"/>
  <c r="L1273"/>
  <c r="M1273"/>
  <c r="N1273"/>
  <c r="O1273"/>
  <c r="P1273"/>
  <c r="R1273"/>
  <c r="H1274"/>
  <c r="I1274"/>
  <c r="J1274"/>
  <c r="K1274"/>
  <c r="L1274"/>
  <c r="M1274"/>
  <c r="N1274"/>
  <c r="P1274"/>
  <c r="Q1274"/>
  <c r="R1274"/>
  <c r="G1274"/>
  <c r="G1271"/>
  <c r="G1269"/>
  <c r="G1267"/>
  <c r="G1273"/>
  <c r="G1266"/>
  <c r="G1265"/>
  <c r="G1264" s="1"/>
  <c r="M1269" l="1"/>
  <c r="M1266"/>
  <c r="Q1266"/>
  <c r="Q1265" s="1"/>
  <c r="Q1264" s="1"/>
  <c r="Q1267"/>
  <c r="M1265"/>
  <c r="M1264" s="1"/>
  <c r="K1265"/>
  <c r="K1264" s="1"/>
  <c r="R1265"/>
  <c r="R1264" s="1"/>
  <c r="O1265"/>
  <c r="O1264" s="1"/>
  <c r="P1265"/>
  <c r="P1264" s="1"/>
  <c r="R1504" l="1"/>
  <c r="Q1504"/>
  <c r="P1504"/>
  <c r="O1504"/>
  <c r="R1499"/>
  <c r="Q1499"/>
  <c r="P1499"/>
  <c r="O1499"/>
  <c r="R1491"/>
  <c r="Q1491"/>
  <c r="P1491"/>
  <c r="O1491"/>
  <c r="R1488"/>
  <c r="Q1488"/>
  <c r="P1488"/>
  <c r="O1488"/>
  <c r="R1485"/>
  <c r="Q1485"/>
  <c r="P1485"/>
  <c r="O1485"/>
  <c r="R1481"/>
  <c r="Q1481"/>
  <c r="P1481"/>
  <c r="O1481"/>
  <c r="R1479"/>
  <c r="Q1479"/>
  <c r="P1479"/>
  <c r="O1479"/>
  <c r="R1472"/>
  <c r="Q1472"/>
  <c r="P1472"/>
  <c r="O1472"/>
  <c r="R1470"/>
  <c r="Q1470"/>
  <c r="P1470"/>
  <c r="O1470"/>
  <c r="R1468"/>
  <c r="P1468"/>
  <c r="R1460"/>
  <c r="Q1460"/>
  <c r="P1460"/>
  <c r="O1460"/>
  <c r="R1455"/>
  <c r="Q1455"/>
  <c r="P1455"/>
  <c r="O1455"/>
  <c r="R1448"/>
  <c r="Q1448"/>
  <c r="P1448"/>
  <c r="O1448"/>
  <c r="R1441"/>
  <c r="Q1441"/>
  <c r="P1441"/>
  <c r="O1441"/>
  <c r="R1439"/>
  <c r="Q1439"/>
  <c r="P1439"/>
  <c r="O1439"/>
  <c r="R1436"/>
  <c r="Q1436"/>
  <c r="P1436"/>
  <c r="O1436"/>
  <c r="R1434"/>
  <c r="Q1434"/>
  <c r="P1434"/>
  <c r="O1434"/>
  <c r="R1432"/>
  <c r="Q1432"/>
  <c r="P1432"/>
  <c r="O1432"/>
  <c r="R1429"/>
  <c r="Q1429"/>
  <c r="P1429"/>
  <c r="O1429"/>
  <c r="R1427"/>
  <c r="Q1427"/>
  <c r="P1427"/>
  <c r="O1427"/>
  <c r="R1425"/>
  <c r="Q1425"/>
  <c r="P1425"/>
  <c r="O1425"/>
  <c r="R1422"/>
  <c r="Q1422"/>
  <c r="P1422"/>
  <c r="O1422"/>
  <c r="R1419"/>
  <c r="Q1419"/>
  <c r="P1419"/>
  <c r="O1419"/>
  <c r="R1416"/>
  <c r="Q1416"/>
  <c r="P1416"/>
  <c r="O1416"/>
  <c r="R1414"/>
  <c r="Q1414"/>
  <c r="P1414"/>
  <c r="O1414"/>
  <c r="R1410"/>
  <c r="Q1410"/>
  <c r="P1410"/>
  <c r="O1410"/>
  <c r="R1408"/>
  <c r="Q1408"/>
  <c r="P1408"/>
  <c r="O1408"/>
  <c r="R1406"/>
  <c r="Q1406"/>
  <c r="P1406"/>
  <c r="O1406"/>
  <c r="R1403"/>
  <c r="Q1403"/>
  <c r="P1403"/>
  <c r="O1403"/>
  <c r="R1401"/>
  <c r="Q1401"/>
  <c r="P1401"/>
  <c r="O1401"/>
  <c r="R1399"/>
  <c r="Q1399"/>
  <c r="P1399"/>
  <c r="O1399"/>
  <c r="R1395"/>
  <c r="Q1395"/>
  <c r="P1395"/>
  <c r="O1395"/>
  <c r="R1393"/>
  <c r="Q1393"/>
  <c r="P1393"/>
  <c r="O1393"/>
  <c r="R1391"/>
  <c r="Q1391"/>
  <c r="P1391"/>
  <c r="O1391"/>
  <c r="R1386"/>
  <c r="Q1386"/>
  <c r="P1386"/>
  <c r="O1386"/>
  <c r="R1384"/>
  <c r="Q1384"/>
  <c r="P1384"/>
  <c r="O1384"/>
  <c r="R1381"/>
  <c r="Q1381"/>
  <c r="P1381"/>
  <c r="O1381"/>
  <c r="R1379"/>
  <c r="Q1379"/>
  <c r="P1379"/>
  <c r="O1379"/>
  <c r="R1377"/>
  <c r="Q1377"/>
  <c r="P1377"/>
  <c r="O1377"/>
  <c r="R1374"/>
  <c r="Q1374"/>
  <c r="P1374"/>
  <c r="O1374"/>
  <c r="R1372"/>
  <c r="Q1372"/>
  <c r="P1372"/>
  <c r="O1372"/>
  <c r="R1370"/>
  <c r="Q1370"/>
  <c r="P1370"/>
  <c r="O1370"/>
  <c r="R1367"/>
  <c r="Q1367"/>
  <c r="P1367"/>
  <c r="O1367"/>
  <c r="R1364"/>
  <c r="Q1364"/>
  <c r="P1364"/>
  <c r="O1364"/>
  <c r="R1361"/>
  <c r="Q1361"/>
  <c r="P1361"/>
  <c r="O1361"/>
  <c r="R1359"/>
  <c r="Q1359"/>
  <c r="P1359"/>
  <c r="O1359"/>
  <c r="R1356"/>
  <c r="Q1356"/>
  <c r="P1356"/>
  <c r="O1356"/>
  <c r="R1352"/>
  <c r="Q1352"/>
  <c r="P1352"/>
  <c r="O1352"/>
  <c r="R1350"/>
  <c r="Q1350"/>
  <c r="P1350"/>
  <c r="O1350"/>
  <c r="R1348"/>
  <c r="Q1348"/>
  <c r="P1348"/>
  <c r="O1348"/>
  <c r="R1345"/>
  <c r="Q1345"/>
  <c r="P1345"/>
  <c r="O1345"/>
  <c r="R1343"/>
  <c r="Q1343"/>
  <c r="P1343"/>
  <c r="O1343"/>
  <c r="R1341"/>
  <c r="Q1341"/>
  <c r="P1341"/>
  <c r="O1341"/>
  <c r="R1337"/>
  <c r="Q1337"/>
  <c r="P1337"/>
  <c r="O1337"/>
  <c r="R1335"/>
  <c r="Q1335"/>
  <c r="P1335"/>
  <c r="O1335"/>
  <c r="R1333"/>
  <c r="Q1333"/>
  <c r="P1333"/>
  <c r="O1333"/>
  <c r="R1328"/>
  <c r="Q1328"/>
  <c r="P1328"/>
  <c r="O1328"/>
  <c r="R1323"/>
  <c r="Q1323"/>
  <c r="P1323"/>
  <c r="O1323"/>
  <c r="R1316"/>
  <c r="Q1316"/>
  <c r="P1316"/>
  <c r="O1316"/>
  <c r="R1313"/>
  <c r="Q1313"/>
  <c r="P1313"/>
  <c r="O1313"/>
  <c r="R1310"/>
  <c r="Q1310"/>
  <c r="P1310"/>
  <c r="O1310"/>
  <c r="R1307"/>
  <c r="Q1307"/>
  <c r="P1307"/>
  <c r="O1307"/>
  <c r="R1303"/>
  <c r="Q1303"/>
  <c r="P1303"/>
  <c r="O1303"/>
  <c r="R1298"/>
  <c r="Q1298"/>
  <c r="P1298"/>
  <c r="O1298"/>
  <c r="R1295"/>
  <c r="Q1295"/>
  <c r="P1295"/>
  <c r="O1295"/>
  <c r="R1292"/>
  <c r="Q1292"/>
  <c r="P1292"/>
  <c r="O1292"/>
  <c r="R1289"/>
  <c r="Q1289"/>
  <c r="P1289"/>
  <c r="O1289"/>
  <c r="R1286"/>
  <c r="Q1286"/>
  <c r="P1286"/>
  <c r="O1286"/>
  <c r="R1282"/>
  <c r="Q1282"/>
  <c r="P1282"/>
  <c r="O1282"/>
  <c r="R1259"/>
  <c r="Q1259"/>
  <c r="P1259"/>
  <c r="O1259"/>
  <c r="O1258" s="1"/>
  <c r="O1257" s="1"/>
  <c r="O1256" s="1"/>
  <c r="O1255" s="1"/>
  <c r="O1254" s="1"/>
  <c r="R1145"/>
  <c r="Q1145"/>
  <c r="P1145"/>
  <c r="O1145"/>
  <c r="R1143"/>
  <c r="Q1143"/>
  <c r="P1143"/>
  <c r="O1143"/>
  <c r="R1138"/>
  <c r="Q1138"/>
  <c r="P1138"/>
  <c r="O1138"/>
  <c r="R1136"/>
  <c r="Q1136"/>
  <c r="P1136"/>
  <c r="O1136"/>
  <c r="R1129"/>
  <c r="Q1129"/>
  <c r="P1129"/>
  <c r="O1129"/>
  <c r="R1126"/>
  <c r="Q1126"/>
  <c r="P1126"/>
  <c r="O1126"/>
  <c r="R1123"/>
  <c r="Q1123"/>
  <c r="P1123"/>
  <c r="O1123"/>
  <c r="R1120"/>
  <c r="Q1120"/>
  <c r="P1120"/>
  <c r="O1120"/>
  <c r="R1116"/>
  <c r="Q1116"/>
  <c r="P1116"/>
  <c r="O1116"/>
  <c r="R1113"/>
  <c r="Q1113"/>
  <c r="P1113"/>
  <c r="O1113"/>
  <c r="R1109"/>
  <c r="P1109"/>
  <c r="R1101"/>
  <c r="P1101"/>
  <c r="R1098"/>
  <c r="Q1098"/>
  <c r="P1098"/>
  <c r="O1098"/>
  <c r="R1091"/>
  <c r="Q1091"/>
  <c r="P1091"/>
  <c r="O1091"/>
  <c r="R1084"/>
  <c r="Q1084"/>
  <c r="P1084"/>
  <c r="O1084"/>
  <c r="R1079"/>
  <c r="Q1079"/>
  <c r="P1079"/>
  <c r="O1079"/>
  <c r="R1074"/>
  <c r="Q1074"/>
  <c r="P1074"/>
  <c r="O1074"/>
  <c r="R1069"/>
  <c r="Q1069"/>
  <c r="P1069"/>
  <c r="O1069"/>
  <c r="R1065"/>
  <c r="Q1065"/>
  <c r="P1065"/>
  <c r="O1065"/>
  <c r="R1060"/>
  <c r="Q1060"/>
  <c r="P1060"/>
  <c r="O1060"/>
  <c r="R1053"/>
  <c r="Q1053"/>
  <c r="P1053"/>
  <c r="O1053"/>
  <c r="R1048"/>
  <c r="Q1048"/>
  <c r="P1048"/>
  <c r="O1048"/>
  <c r="R1046"/>
  <c r="Q1046"/>
  <c r="P1046"/>
  <c r="O1046"/>
  <c r="R1042"/>
  <c r="Q1042"/>
  <c r="P1042"/>
  <c r="O1042"/>
  <c r="R1039"/>
  <c r="Q1039"/>
  <c r="P1039"/>
  <c r="O1039"/>
  <c r="R1034"/>
  <c r="Q1034"/>
  <c r="P1034"/>
  <c r="O1034"/>
  <c r="R1029"/>
  <c r="Q1029"/>
  <c r="P1029"/>
  <c r="O1029"/>
  <c r="R1024"/>
  <c r="Q1024"/>
  <c r="P1024"/>
  <c r="O1024"/>
  <c r="R1017"/>
  <c r="Q1017"/>
  <c r="P1017"/>
  <c r="O1017"/>
  <c r="R1012"/>
  <c r="Q1012"/>
  <c r="P1012"/>
  <c r="O1012"/>
  <c r="R1007"/>
  <c r="Q1007"/>
  <c r="P1007"/>
  <c r="O1007"/>
  <c r="R1002"/>
  <c r="Q1002"/>
  <c r="P1002"/>
  <c r="O1002"/>
  <c r="R995"/>
  <c r="Q995"/>
  <c r="P995"/>
  <c r="O995"/>
  <c r="R993"/>
  <c r="Q993"/>
  <c r="P993"/>
  <c r="O993"/>
  <c r="R988"/>
  <c r="Q988"/>
  <c r="P988"/>
  <c r="O988"/>
  <c r="R983"/>
  <c r="Q983"/>
  <c r="P983"/>
  <c r="O983"/>
  <c r="R981"/>
  <c r="Q981"/>
  <c r="P981"/>
  <c r="O981"/>
  <c r="R974"/>
  <c r="P974"/>
  <c r="O974"/>
  <c r="R972"/>
  <c r="P972"/>
  <c r="O972"/>
  <c r="R969"/>
  <c r="P969"/>
  <c r="O969"/>
  <c r="R966"/>
  <c r="P966"/>
  <c r="O966"/>
  <c r="R963"/>
  <c r="P963"/>
  <c r="O963"/>
  <c r="R960"/>
  <c r="P960"/>
  <c r="O960"/>
  <c r="R957"/>
  <c r="Q957"/>
  <c r="P957"/>
  <c r="O957"/>
  <c r="R955"/>
  <c r="Q955"/>
  <c r="P955"/>
  <c r="O955"/>
  <c r="R953"/>
  <c r="Q953"/>
  <c r="P953"/>
  <c r="O953"/>
  <c r="R949"/>
  <c r="Q949"/>
  <c r="P949"/>
  <c r="O949"/>
  <c r="R944"/>
  <c r="Q944"/>
  <c r="P944"/>
  <c r="R942"/>
  <c r="Q942"/>
  <c r="P942"/>
  <c r="R939"/>
  <c r="Q939"/>
  <c r="P939"/>
  <c r="R936"/>
  <c r="Q936"/>
  <c r="P936"/>
  <c r="R934"/>
  <c r="Q934"/>
  <c r="P934"/>
  <c r="O934"/>
  <c r="R931"/>
  <c r="Q931"/>
  <c r="P931"/>
  <c r="R929"/>
  <c r="Q929"/>
  <c r="P929"/>
  <c r="O929"/>
  <c r="R926"/>
  <c r="Q926"/>
  <c r="P926"/>
  <c r="R924"/>
  <c r="Q924"/>
  <c r="P924"/>
  <c r="O924"/>
  <c r="R921"/>
  <c r="Q921"/>
  <c r="P921"/>
  <c r="O921"/>
  <c r="R918"/>
  <c r="Q918"/>
  <c r="P918"/>
  <c r="O918"/>
  <c r="R915"/>
  <c r="Q915"/>
  <c r="P915"/>
  <c r="O915"/>
  <c r="R913"/>
  <c r="Q913"/>
  <c r="P913"/>
  <c r="O913"/>
  <c r="R911"/>
  <c r="Q911"/>
  <c r="P911"/>
  <c r="O911"/>
  <c r="R907"/>
  <c r="Q907"/>
  <c r="P907"/>
  <c r="O907"/>
  <c r="R903"/>
  <c r="Q903"/>
  <c r="P903"/>
  <c r="O903"/>
  <c r="R896"/>
  <c r="Q896"/>
  <c r="P896"/>
  <c r="O896"/>
  <c r="R894"/>
  <c r="Q894"/>
  <c r="P894"/>
  <c r="O894"/>
  <c r="R886"/>
  <c r="Q886"/>
  <c r="P886"/>
  <c r="O886"/>
  <c r="R878"/>
  <c r="Q878"/>
  <c r="P878"/>
  <c r="O878"/>
  <c r="R873"/>
  <c r="Q873"/>
  <c r="P873"/>
  <c r="O873"/>
  <c r="R870"/>
  <c r="Q870"/>
  <c r="P870"/>
  <c r="O870"/>
  <c r="R867"/>
  <c r="Q867"/>
  <c r="P867"/>
  <c r="O867"/>
  <c r="R864"/>
  <c r="Q864"/>
  <c r="Q863" s="1"/>
  <c r="Q862" s="1"/>
  <c r="P864"/>
  <c r="O864"/>
  <c r="R861"/>
  <c r="Q861"/>
  <c r="Q860" s="1"/>
  <c r="Q859" s="1"/>
  <c r="P861"/>
  <c r="O861"/>
  <c r="R858"/>
  <c r="P858"/>
  <c r="R854"/>
  <c r="P854"/>
  <c r="R847"/>
  <c r="Q847"/>
  <c r="P847"/>
  <c r="O847"/>
  <c r="R840"/>
  <c r="Q840"/>
  <c r="P840"/>
  <c r="O840"/>
  <c r="R836"/>
  <c r="P836"/>
  <c r="R829"/>
  <c r="P829"/>
  <c r="R825"/>
  <c r="P825"/>
  <c r="R817"/>
  <c r="Q817"/>
  <c r="P817"/>
  <c r="O817"/>
  <c r="R815"/>
  <c r="Q815"/>
  <c r="P815"/>
  <c r="O815"/>
  <c r="R812"/>
  <c r="Q812"/>
  <c r="P812"/>
  <c r="O812"/>
  <c r="R805"/>
  <c r="Q805"/>
  <c r="Q804" s="1"/>
  <c r="Q803" s="1"/>
  <c r="P805"/>
  <c r="O805"/>
  <c r="R802"/>
  <c r="Q802"/>
  <c r="P802"/>
  <c r="O802"/>
  <c r="R794"/>
  <c r="Q794"/>
  <c r="P794"/>
  <c r="O794"/>
  <c r="R787"/>
  <c r="Q787"/>
  <c r="P787"/>
  <c r="O787"/>
  <c r="R781"/>
  <c r="Q781"/>
  <c r="R778"/>
  <c r="Q778"/>
  <c r="P778"/>
  <c r="O778"/>
  <c r="R775"/>
  <c r="Q775"/>
  <c r="P775"/>
  <c r="O775"/>
  <c r="R768"/>
  <c r="Q768"/>
  <c r="P768"/>
  <c r="O768"/>
  <c r="R765"/>
  <c r="Q765"/>
  <c r="P765"/>
  <c r="O765"/>
  <c r="R761"/>
  <c r="Q761"/>
  <c r="P761"/>
  <c r="O761"/>
  <c r="R754"/>
  <c r="Q754"/>
  <c r="P754"/>
  <c r="O754"/>
  <c r="R748"/>
  <c r="Q748"/>
  <c r="P748"/>
  <c r="O748"/>
  <c r="R741"/>
  <c r="Q741"/>
  <c r="P741"/>
  <c r="O741"/>
  <c r="R727"/>
  <c r="Q727"/>
  <c r="P727"/>
  <c r="O727"/>
  <c r="Q724"/>
  <c r="P724"/>
  <c r="O724"/>
  <c r="R720"/>
  <c r="Q720"/>
  <c r="P720"/>
  <c r="O720"/>
  <c r="R715"/>
  <c r="Q715"/>
  <c r="P715"/>
  <c r="O715"/>
  <c r="R712"/>
  <c r="Q712"/>
  <c r="P712"/>
  <c r="O712"/>
  <c r="R708"/>
  <c r="Q708"/>
  <c r="P708"/>
  <c r="O708"/>
  <c r="R701"/>
  <c r="Q701"/>
  <c r="P701"/>
  <c r="O701"/>
  <c r="R698"/>
  <c r="Q698"/>
  <c r="P698"/>
  <c r="O698"/>
  <c r="R690"/>
  <c r="Q690"/>
  <c r="P690"/>
  <c r="O690"/>
  <c r="R687"/>
  <c r="Q687"/>
  <c r="P687"/>
  <c r="O687"/>
  <c r="R684"/>
  <c r="Q684"/>
  <c r="P684"/>
  <c r="O684"/>
  <c r="R681"/>
  <c r="Q681"/>
  <c r="P681"/>
  <c r="O681"/>
  <c r="R678"/>
  <c r="Q678"/>
  <c r="P678"/>
  <c r="O678"/>
  <c r="R675"/>
  <c r="Q675"/>
  <c r="P675"/>
  <c r="O675"/>
  <c r="R673"/>
  <c r="Q673"/>
  <c r="P673"/>
  <c r="O673"/>
  <c r="R671"/>
  <c r="P671"/>
  <c r="R667"/>
  <c r="Q667"/>
  <c r="P667"/>
  <c r="O667"/>
  <c r="R663"/>
  <c r="P663"/>
  <c r="R656"/>
  <c r="Q656"/>
  <c r="P656"/>
  <c r="O656"/>
  <c r="R651"/>
  <c r="Q651"/>
  <c r="P651"/>
  <c r="O651"/>
  <c r="R648"/>
  <c r="Q648"/>
  <c r="P648"/>
  <c r="O648"/>
  <c r="R644"/>
  <c r="P644"/>
  <c r="R637"/>
  <c r="Q637"/>
  <c r="P637"/>
  <c r="O637"/>
  <c r="R634"/>
  <c r="Q634"/>
  <c r="P634"/>
  <c r="O634"/>
  <c r="R631"/>
  <c r="Q631"/>
  <c r="P631"/>
  <c r="O631"/>
  <c r="R627"/>
  <c r="Q627"/>
  <c r="P627"/>
  <c r="R623"/>
  <c r="P623"/>
  <c r="R616"/>
  <c r="Q616"/>
  <c r="P616"/>
  <c r="O616"/>
  <c r="R613"/>
  <c r="Q613"/>
  <c r="P613"/>
  <c r="P612" s="1"/>
  <c r="P611" s="1"/>
  <c r="O613"/>
  <c r="R610"/>
  <c r="Q610"/>
  <c r="P610"/>
  <c r="P609" s="1"/>
  <c r="P608" s="1"/>
  <c r="O610"/>
  <c r="R607"/>
  <c r="Q607"/>
  <c r="P607"/>
  <c r="P606" s="1"/>
  <c r="P605" s="1"/>
  <c r="O607"/>
  <c r="R604"/>
  <c r="Q604"/>
  <c r="P604"/>
  <c r="O604"/>
  <c r="R601"/>
  <c r="Q601"/>
  <c r="P601"/>
  <c r="P600" s="1"/>
  <c r="P599" s="1"/>
  <c r="O601"/>
  <c r="R598"/>
  <c r="Q598"/>
  <c r="P598"/>
  <c r="P597" s="1"/>
  <c r="P596" s="1"/>
  <c r="O598"/>
  <c r="R595"/>
  <c r="Q595"/>
  <c r="P595"/>
  <c r="O595"/>
  <c r="R594"/>
  <c r="Q594"/>
  <c r="P594"/>
  <c r="O594"/>
  <c r="R591"/>
  <c r="Q591"/>
  <c r="P591"/>
  <c r="P590" s="1"/>
  <c r="P589" s="1"/>
  <c r="O591"/>
  <c r="R587"/>
  <c r="Q587"/>
  <c r="P587"/>
  <c r="P586" s="1"/>
  <c r="P585" s="1"/>
  <c r="O587"/>
  <c r="R584"/>
  <c r="Q584"/>
  <c r="P584"/>
  <c r="O584"/>
  <c r="R580"/>
  <c r="P580"/>
  <c r="R576"/>
  <c r="Q576"/>
  <c r="P576"/>
  <c r="O576"/>
  <c r="R569"/>
  <c r="Q569"/>
  <c r="P569"/>
  <c r="O569"/>
  <c r="R566"/>
  <c r="Q566"/>
  <c r="P566"/>
  <c r="O566"/>
  <c r="R565"/>
  <c r="Q565"/>
  <c r="P565"/>
  <c r="O565"/>
  <c r="R562"/>
  <c r="Q562"/>
  <c r="P562"/>
  <c r="O562"/>
  <c r="R561"/>
  <c r="Q561"/>
  <c r="P561"/>
  <c r="O561"/>
  <c r="R558"/>
  <c r="Q558"/>
  <c r="P558"/>
  <c r="O558"/>
  <c r="R557"/>
  <c r="Q557"/>
  <c r="P557"/>
  <c r="O557"/>
  <c r="R553"/>
  <c r="Q553"/>
  <c r="P553"/>
  <c r="O553"/>
  <c r="R552"/>
  <c r="Q552"/>
  <c r="P552"/>
  <c r="O552"/>
  <c r="R549"/>
  <c r="P549"/>
  <c r="R545"/>
  <c r="P545"/>
  <c r="O545"/>
  <c r="R544"/>
  <c r="Q544"/>
  <c r="P544"/>
  <c r="O544"/>
  <c r="R540"/>
  <c r="P540"/>
  <c r="R539"/>
  <c r="P539"/>
  <c r="R531"/>
  <c r="Q531"/>
  <c r="P531"/>
  <c r="O531"/>
  <c r="R526"/>
  <c r="Q526"/>
  <c r="P526"/>
  <c r="O526"/>
  <c r="R519"/>
  <c r="Q519"/>
  <c r="P519"/>
  <c r="O519"/>
  <c r="R518"/>
  <c r="P518"/>
  <c r="O518"/>
  <c r="R515"/>
  <c r="Q515"/>
  <c r="P515"/>
  <c r="O515"/>
  <c r="R514"/>
  <c r="Q514"/>
  <c r="P514"/>
  <c r="O514"/>
  <c r="R511"/>
  <c r="Q511"/>
  <c r="P511"/>
  <c r="O511"/>
  <c r="R508"/>
  <c r="Q508"/>
  <c r="P508"/>
  <c r="O508"/>
  <c r="R507"/>
  <c r="Q507"/>
  <c r="P507"/>
  <c r="O507"/>
  <c r="R504"/>
  <c r="Q504"/>
  <c r="P504"/>
  <c r="O504"/>
  <c r="R500"/>
  <c r="Q500"/>
  <c r="P500"/>
  <c r="O500"/>
  <c r="R499"/>
  <c r="P499"/>
  <c r="O499"/>
  <c r="R496"/>
  <c r="Q496"/>
  <c r="P496"/>
  <c r="O496"/>
  <c r="R495"/>
  <c r="Q495"/>
  <c r="P495"/>
  <c r="O495"/>
  <c r="R492"/>
  <c r="Q492"/>
  <c r="P492"/>
  <c r="O492"/>
  <c r="R489"/>
  <c r="Q489"/>
  <c r="P489"/>
  <c r="O489"/>
  <c r="R488"/>
  <c r="Q488"/>
  <c r="P488"/>
  <c r="O488"/>
  <c r="R485"/>
  <c r="Q485"/>
  <c r="P485"/>
  <c r="O485"/>
  <c r="R480"/>
  <c r="Q480"/>
  <c r="P480"/>
  <c r="O480"/>
  <c r="R479"/>
  <c r="Q479"/>
  <c r="P479"/>
  <c r="O479"/>
  <c r="R476"/>
  <c r="Q476"/>
  <c r="P476"/>
  <c r="O476"/>
  <c r="R475"/>
  <c r="Q475"/>
  <c r="P475"/>
  <c r="R472"/>
  <c r="Q472"/>
  <c r="P472"/>
  <c r="O472"/>
  <c r="R471"/>
  <c r="Q471"/>
  <c r="P471"/>
  <c r="O471"/>
  <c r="R468"/>
  <c r="Q468"/>
  <c r="P468"/>
  <c r="O468"/>
  <c r="R465"/>
  <c r="Q465"/>
  <c r="P465"/>
  <c r="O465"/>
  <c r="R464"/>
  <c r="Q464"/>
  <c r="P464"/>
  <c r="O464"/>
  <c r="R461"/>
  <c r="Q461"/>
  <c r="P461"/>
  <c r="O461"/>
  <c r="R457"/>
  <c r="Q457"/>
  <c r="P457"/>
  <c r="O457"/>
  <c r="R456"/>
  <c r="Q456"/>
  <c r="P456"/>
  <c r="R453"/>
  <c r="Q453"/>
  <c r="P453"/>
  <c r="O453"/>
  <c r="R452"/>
  <c r="Q452"/>
  <c r="P452"/>
  <c r="O452"/>
  <c r="R449"/>
  <c r="Q449"/>
  <c r="P449"/>
  <c r="O449"/>
  <c r="R446"/>
  <c r="Q446"/>
  <c r="P446"/>
  <c r="O446"/>
  <c r="R445"/>
  <c r="Q445"/>
  <c r="P445"/>
  <c r="O445"/>
  <c r="R442"/>
  <c r="Q442"/>
  <c r="P442"/>
  <c r="O442"/>
  <c r="R435"/>
  <c r="Q435"/>
  <c r="P435"/>
  <c r="O435"/>
  <c r="R432"/>
  <c r="P432"/>
  <c r="O432"/>
  <c r="R427"/>
  <c r="Q427"/>
  <c r="P427"/>
  <c r="O427"/>
  <c r="R424"/>
  <c r="Q424"/>
  <c r="P424"/>
  <c r="R420"/>
  <c r="Q420"/>
  <c r="P420"/>
  <c r="R412"/>
  <c r="Q412"/>
  <c r="P412"/>
  <c r="O412"/>
  <c r="R408"/>
  <c r="P408"/>
  <c r="R403"/>
  <c r="Q403"/>
  <c r="P403"/>
  <c r="O403"/>
  <c r="R399"/>
  <c r="Q399"/>
  <c r="P399"/>
  <c r="O399"/>
  <c r="R392"/>
  <c r="Q392"/>
  <c r="P392"/>
  <c r="O392"/>
  <c r="R389"/>
  <c r="Q389"/>
  <c r="P389"/>
  <c r="O389"/>
  <c r="R387"/>
  <c r="Q387"/>
  <c r="P387"/>
  <c r="O387"/>
  <c r="R382"/>
  <c r="Q382"/>
  <c r="P382"/>
  <c r="O382"/>
  <c r="R377"/>
  <c r="Q377"/>
  <c r="P377"/>
  <c r="O377"/>
  <c r="R369"/>
  <c r="Q369"/>
  <c r="P369"/>
  <c r="O369"/>
  <c r="R361"/>
  <c r="Q361"/>
  <c r="P361"/>
  <c r="O361"/>
  <c r="R356"/>
  <c r="P356"/>
  <c r="R354"/>
  <c r="P354"/>
  <c r="R352"/>
  <c r="P352"/>
  <c r="R348"/>
  <c r="Q348"/>
  <c r="P348"/>
  <c r="O348"/>
  <c r="R343"/>
  <c r="Q343"/>
  <c r="P343"/>
  <c r="O343"/>
  <c r="R341"/>
  <c r="P341"/>
  <c r="O341"/>
  <c r="R338"/>
  <c r="Q338"/>
  <c r="P338"/>
  <c r="O338"/>
  <c r="R335"/>
  <c r="Q335"/>
  <c r="P335"/>
  <c r="R332"/>
  <c r="Q332"/>
  <c r="P332"/>
  <c r="O332"/>
  <c r="R327"/>
  <c r="Q327"/>
  <c r="P327"/>
  <c r="O327"/>
  <c r="R319"/>
  <c r="P319"/>
  <c r="R316"/>
  <c r="Q316"/>
  <c r="P316"/>
  <c r="O316"/>
  <c r="R312"/>
  <c r="Q312"/>
  <c r="P312"/>
  <c r="O312"/>
  <c r="R308"/>
  <c r="Q308"/>
  <c r="P308"/>
  <c r="O308"/>
  <c r="Q305"/>
  <c r="P305"/>
  <c r="O305"/>
  <c r="R297"/>
  <c r="Q297"/>
  <c r="P297"/>
  <c r="O297"/>
  <c r="R296"/>
  <c r="Q296"/>
  <c r="P296"/>
  <c r="O296"/>
  <c r="R288"/>
  <c r="P288"/>
  <c r="R281"/>
  <c r="Q281"/>
  <c r="P281"/>
  <c r="O281"/>
  <c r="R276"/>
  <c r="Q276"/>
  <c r="P276"/>
  <c r="O276"/>
  <c r="R273"/>
  <c r="Q273"/>
  <c r="P273"/>
  <c r="O273"/>
  <c r="R271"/>
  <c r="Q271"/>
  <c r="P271"/>
  <c r="O271"/>
  <c r="R269"/>
  <c r="P269"/>
  <c r="R265"/>
  <c r="Q265"/>
  <c r="P265"/>
  <c r="O265"/>
  <c r="R260"/>
  <c r="Q260"/>
  <c r="P260"/>
  <c r="O260"/>
  <c r="R253"/>
  <c r="Q253"/>
  <c r="P253"/>
  <c r="O253"/>
  <c r="R248"/>
  <c r="Q248"/>
  <c r="P248"/>
  <c r="O248"/>
  <c r="R246"/>
  <c r="Q246"/>
  <c r="P246"/>
  <c r="O246"/>
  <c r="R244"/>
  <c r="P244"/>
  <c r="R236"/>
  <c r="Q236"/>
  <c r="P236"/>
  <c r="O236"/>
  <c r="R232"/>
  <c r="P232"/>
  <c r="R226"/>
  <c r="Q226"/>
  <c r="P226"/>
  <c r="O226"/>
  <c r="R219"/>
  <c r="Q219"/>
  <c r="P219"/>
  <c r="O219"/>
  <c r="R212"/>
  <c r="Q212"/>
  <c r="P212"/>
  <c r="O212"/>
  <c r="R205"/>
  <c r="Q205"/>
  <c r="P205"/>
  <c r="O205"/>
  <c r="R198"/>
  <c r="Q198"/>
  <c r="P198"/>
  <c r="O198"/>
  <c r="R195"/>
  <c r="Q195"/>
  <c r="P195"/>
  <c r="O195"/>
  <c r="R193"/>
  <c r="Q193"/>
  <c r="P193"/>
  <c r="O193"/>
  <c r="R188"/>
  <c r="Q188"/>
  <c r="P188"/>
  <c r="O188"/>
  <c r="R185"/>
  <c r="Q185"/>
  <c r="P185"/>
  <c r="O185"/>
  <c r="R183"/>
  <c r="Q183"/>
  <c r="P183"/>
  <c r="O183"/>
  <c r="R175"/>
  <c r="Q175"/>
  <c r="P175"/>
  <c r="O175"/>
  <c r="R169"/>
  <c r="Q169"/>
  <c r="P169"/>
  <c r="O169"/>
  <c r="R166"/>
  <c r="Q166"/>
  <c r="P166"/>
  <c r="O166"/>
  <c r="R159"/>
  <c r="Q159"/>
  <c r="P159"/>
  <c r="O159"/>
  <c r="R152"/>
  <c r="Q152"/>
  <c r="P152"/>
  <c r="O152"/>
  <c r="R150"/>
  <c r="Q150"/>
  <c r="P150"/>
  <c r="O150"/>
  <c r="R148"/>
  <c r="Q148"/>
  <c r="P148"/>
  <c r="O148"/>
  <c r="R143"/>
  <c r="Q143"/>
  <c r="P143"/>
  <c r="O143"/>
  <c r="R141"/>
  <c r="Q141"/>
  <c r="P141"/>
  <c r="O141"/>
  <c r="R139"/>
  <c r="Q139"/>
  <c r="P139"/>
  <c r="O139"/>
  <c r="R131"/>
  <c r="Q131"/>
  <c r="P131"/>
  <c r="O131"/>
  <c r="R124"/>
  <c r="Q124"/>
  <c r="P124"/>
  <c r="O124"/>
  <c r="R121"/>
  <c r="Q121"/>
  <c r="P121"/>
  <c r="O121"/>
  <c r="R118"/>
  <c r="Q118"/>
  <c r="P118"/>
  <c r="O118"/>
  <c r="R115"/>
  <c r="Q115"/>
  <c r="P115"/>
  <c r="O115"/>
  <c r="R112"/>
  <c r="Q112"/>
  <c r="P112"/>
  <c r="O112"/>
  <c r="R109"/>
  <c r="Q109"/>
  <c r="P109"/>
  <c r="O109"/>
  <c r="R105"/>
  <c r="Q105"/>
  <c r="P105"/>
  <c r="O105"/>
  <c r="R103"/>
  <c r="P103"/>
  <c r="R98"/>
  <c r="Q98"/>
  <c r="P98"/>
  <c r="O98"/>
  <c r="R95"/>
  <c r="Q95"/>
  <c r="P95"/>
  <c r="O95"/>
  <c r="R92"/>
  <c r="Q92"/>
  <c r="P92"/>
  <c r="O92"/>
  <c r="R89"/>
  <c r="Q89"/>
  <c r="P89"/>
  <c r="O89"/>
  <c r="R86"/>
  <c r="Q86"/>
  <c r="P86"/>
  <c r="O86"/>
  <c r="R83"/>
  <c r="Q83"/>
  <c r="P83"/>
  <c r="O83"/>
  <c r="R79"/>
  <c r="Q79"/>
  <c r="P79"/>
  <c r="O79"/>
  <c r="R77"/>
  <c r="Q77"/>
  <c r="P77"/>
  <c r="O77"/>
  <c r="R70"/>
  <c r="Q70"/>
  <c r="P70"/>
  <c r="O70"/>
  <c r="R65"/>
  <c r="Q65"/>
  <c r="P65"/>
  <c r="O65"/>
  <c r="R57"/>
  <c r="Q57"/>
  <c r="P57"/>
  <c r="O57"/>
  <c r="R54"/>
  <c r="Q54"/>
  <c r="P54"/>
  <c r="O54"/>
  <c r="R52"/>
  <c r="Q52"/>
  <c r="P52"/>
  <c r="O52"/>
  <c r="R45"/>
  <c r="Q45"/>
  <c r="P45"/>
  <c r="O45"/>
  <c r="R43"/>
  <c r="Q43"/>
  <c r="P43"/>
  <c r="O43"/>
  <c r="R41"/>
  <c r="P41"/>
  <c r="R34"/>
  <c r="Q34"/>
  <c r="P34"/>
  <c r="O34"/>
  <c r="R33"/>
  <c r="Q33"/>
  <c r="P33"/>
  <c r="O33"/>
  <c r="R31"/>
  <c r="Q31"/>
  <c r="P31"/>
  <c r="O31"/>
  <c r="R29"/>
  <c r="Q29"/>
  <c r="P29"/>
  <c r="O29"/>
  <c r="R27"/>
  <c r="P27"/>
  <c r="R24"/>
  <c r="Q24"/>
  <c r="P24"/>
  <c r="O24"/>
  <c r="R21"/>
  <c r="Q21"/>
  <c r="P21"/>
  <c r="O21"/>
  <c r="R1503"/>
  <c r="Q1503"/>
  <c r="P1503"/>
  <c r="O1503"/>
  <c r="O1502" s="1"/>
  <c r="O1501" s="1"/>
  <c r="O1500" s="1"/>
  <c r="R1502"/>
  <c r="Q1502"/>
  <c r="Q1501" s="1"/>
  <c r="Q1500" s="1"/>
  <c r="P1502"/>
  <c r="R1501"/>
  <c r="R1500" s="1"/>
  <c r="P1501"/>
  <c r="P1500" s="1"/>
  <c r="R1498"/>
  <c r="Q1498"/>
  <c r="P1498"/>
  <c r="O1498"/>
  <c r="O1497" s="1"/>
  <c r="O1496" s="1"/>
  <c r="O1495" s="1"/>
  <c r="R1497"/>
  <c r="R1496" s="1"/>
  <c r="R1495" s="1"/>
  <c r="Q1497"/>
  <c r="P1497"/>
  <c r="P1496" s="1"/>
  <c r="P1495" s="1"/>
  <c r="Q1496"/>
  <c r="Q1495" s="1"/>
  <c r="R1490"/>
  <c r="Q1490"/>
  <c r="P1490"/>
  <c r="O1490"/>
  <c r="O1489" s="1"/>
  <c r="R1489"/>
  <c r="Q1489"/>
  <c r="P1489"/>
  <c r="R1487"/>
  <c r="Q1487"/>
  <c r="P1487"/>
  <c r="O1487"/>
  <c r="O1486" s="1"/>
  <c r="R1486"/>
  <c r="Q1486"/>
  <c r="P1486"/>
  <c r="R1484"/>
  <c r="Q1484"/>
  <c r="P1484"/>
  <c r="O1484"/>
  <c r="O1483" s="1"/>
  <c r="R1483"/>
  <c r="Q1483"/>
  <c r="Q1482" s="1"/>
  <c r="P1483"/>
  <c r="P1482" s="1"/>
  <c r="R1480"/>
  <c r="Q1480"/>
  <c r="P1480"/>
  <c r="O1480"/>
  <c r="R1478"/>
  <c r="Q1478"/>
  <c r="P1478"/>
  <c r="O1478"/>
  <c r="R1477"/>
  <c r="Q1477"/>
  <c r="P1477"/>
  <c r="O1477"/>
  <c r="O1476" s="1"/>
  <c r="R1476"/>
  <c r="Q1476"/>
  <c r="P1476"/>
  <c r="R1471"/>
  <c r="Q1471"/>
  <c r="P1471"/>
  <c r="O1471"/>
  <c r="R1469"/>
  <c r="Q1469"/>
  <c r="P1469"/>
  <c r="O1469"/>
  <c r="R1467"/>
  <c r="P1467"/>
  <c r="R1466"/>
  <c r="R1465" s="1"/>
  <c r="R1464" s="1"/>
  <c r="R1463" s="1"/>
  <c r="R1459"/>
  <c r="Q1459"/>
  <c r="P1459"/>
  <c r="O1459"/>
  <c r="R1458"/>
  <c r="Q1458"/>
  <c r="Q1457" s="1"/>
  <c r="Q1456" s="1"/>
  <c r="P1458"/>
  <c r="O1458"/>
  <c r="O1457" s="1"/>
  <c r="O1456" s="1"/>
  <c r="R1457"/>
  <c r="R1456" s="1"/>
  <c r="P1457"/>
  <c r="P1456" s="1"/>
  <c r="R1454"/>
  <c r="Q1454"/>
  <c r="Q1453" s="1"/>
  <c r="Q1452" s="1"/>
  <c r="Q1451" s="1"/>
  <c r="P1454"/>
  <c r="P1453" s="1"/>
  <c r="P1452" s="1"/>
  <c r="P1451" s="1"/>
  <c r="P1450" s="1"/>
  <c r="O1454"/>
  <c r="O1453" s="1"/>
  <c r="O1452" s="1"/>
  <c r="O1451" s="1"/>
  <c r="R1453"/>
  <c r="R1452" s="1"/>
  <c r="R1451" s="1"/>
  <c r="R1447"/>
  <c r="Q1447"/>
  <c r="Q1446" s="1"/>
  <c r="Q1445" s="1"/>
  <c r="Q1444" s="1"/>
  <c r="Q1443" s="1"/>
  <c r="P1447"/>
  <c r="O1447"/>
  <c r="O1446" s="1"/>
  <c r="O1445" s="1"/>
  <c r="O1444" s="1"/>
  <c r="O1443" s="1"/>
  <c r="R1446"/>
  <c r="R1445" s="1"/>
  <c r="R1444" s="1"/>
  <c r="R1443" s="1"/>
  <c r="P1446"/>
  <c r="P1445" s="1"/>
  <c r="P1444" s="1"/>
  <c r="P1443" s="1"/>
  <c r="R1440"/>
  <c r="Q1440"/>
  <c r="P1440"/>
  <c r="O1440"/>
  <c r="R1438"/>
  <c r="Q1438"/>
  <c r="Q1437" s="1"/>
  <c r="P1438"/>
  <c r="P1437" s="1"/>
  <c r="O1438"/>
  <c r="O1437" s="1"/>
  <c r="R1437"/>
  <c r="R1435"/>
  <c r="Q1435"/>
  <c r="P1435"/>
  <c r="O1435"/>
  <c r="R1433"/>
  <c r="Q1433"/>
  <c r="P1433"/>
  <c r="O1433"/>
  <c r="R1431"/>
  <c r="Q1431"/>
  <c r="Q1430" s="1"/>
  <c r="P1431"/>
  <c r="P1430" s="1"/>
  <c r="O1431"/>
  <c r="O1430" s="1"/>
  <c r="R1430"/>
  <c r="R1428"/>
  <c r="Q1428"/>
  <c r="P1428"/>
  <c r="O1428"/>
  <c r="R1426"/>
  <c r="Q1426"/>
  <c r="P1426"/>
  <c r="O1426"/>
  <c r="R1424"/>
  <c r="Q1424"/>
  <c r="Q1423" s="1"/>
  <c r="P1424"/>
  <c r="P1423" s="1"/>
  <c r="O1424"/>
  <c r="O1423" s="1"/>
  <c r="R1423"/>
  <c r="R1421"/>
  <c r="Q1421"/>
  <c r="P1421"/>
  <c r="O1421"/>
  <c r="R1420"/>
  <c r="Q1420"/>
  <c r="P1420"/>
  <c r="O1420"/>
  <c r="R1418"/>
  <c r="Q1418"/>
  <c r="Q1417" s="1"/>
  <c r="P1418"/>
  <c r="P1417" s="1"/>
  <c r="O1418"/>
  <c r="O1417" s="1"/>
  <c r="R1417"/>
  <c r="R1415"/>
  <c r="Q1415"/>
  <c r="P1415"/>
  <c r="O1415"/>
  <c r="R1413"/>
  <c r="Q1413"/>
  <c r="Q1412" s="1"/>
  <c r="P1413"/>
  <c r="P1412" s="1"/>
  <c r="O1413"/>
  <c r="O1412" s="1"/>
  <c r="R1412"/>
  <c r="R1411"/>
  <c r="R1409"/>
  <c r="Q1409"/>
  <c r="P1409"/>
  <c r="O1409"/>
  <c r="R1407"/>
  <c r="Q1407"/>
  <c r="P1407"/>
  <c r="O1407"/>
  <c r="R1405"/>
  <c r="Q1405"/>
  <c r="Q1404" s="1"/>
  <c r="P1405"/>
  <c r="O1405"/>
  <c r="O1404" s="1"/>
  <c r="R1404"/>
  <c r="P1404"/>
  <c r="R1402"/>
  <c r="Q1402"/>
  <c r="P1402"/>
  <c r="O1402"/>
  <c r="R1400"/>
  <c r="Q1400"/>
  <c r="P1400"/>
  <c r="O1400"/>
  <c r="R1398"/>
  <c r="Q1398"/>
  <c r="Q1397" s="1"/>
  <c r="P1398"/>
  <c r="P1397" s="1"/>
  <c r="O1398"/>
  <c r="R1397"/>
  <c r="R1396" s="1"/>
  <c r="O1397"/>
  <c r="O1396" s="1"/>
  <c r="R1394"/>
  <c r="Q1394"/>
  <c r="P1394"/>
  <c r="O1394"/>
  <c r="R1392"/>
  <c r="Q1392"/>
  <c r="P1392"/>
  <c r="O1392"/>
  <c r="R1390"/>
  <c r="Q1390"/>
  <c r="Q1389" s="1"/>
  <c r="Q1388" s="1"/>
  <c r="P1390"/>
  <c r="P1389" s="1"/>
  <c r="P1388" s="1"/>
  <c r="O1390"/>
  <c r="O1389" s="1"/>
  <c r="O1388" s="1"/>
  <c r="R1389"/>
  <c r="R1388" s="1"/>
  <c r="R1387" s="1"/>
  <c r="R1385"/>
  <c r="Q1385"/>
  <c r="P1385"/>
  <c r="O1385"/>
  <c r="R1383"/>
  <c r="Q1383"/>
  <c r="Q1382" s="1"/>
  <c r="P1383"/>
  <c r="P1382" s="1"/>
  <c r="O1383"/>
  <c r="O1382" s="1"/>
  <c r="R1382"/>
  <c r="R1380"/>
  <c r="Q1380"/>
  <c r="P1380"/>
  <c r="O1380"/>
  <c r="R1378"/>
  <c r="Q1378"/>
  <c r="P1378"/>
  <c r="O1378"/>
  <c r="R1376"/>
  <c r="Q1376"/>
  <c r="Q1375" s="1"/>
  <c r="P1376"/>
  <c r="P1375" s="1"/>
  <c r="O1376"/>
  <c r="O1375" s="1"/>
  <c r="R1375"/>
  <c r="R1373"/>
  <c r="Q1373"/>
  <c r="P1373"/>
  <c r="O1373"/>
  <c r="R1371"/>
  <c r="Q1371"/>
  <c r="P1371"/>
  <c r="O1371"/>
  <c r="R1369"/>
  <c r="Q1369"/>
  <c r="Q1368" s="1"/>
  <c r="P1369"/>
  <c r="P1368" s="1"/>
  <c r="O1369"/>
  <c r="O1368" s="1"/>
  <c r="R1368"/>
  <c r="R1366"/>
  <c r="Q1366"/>
  <c r="Q1365" s="1"/>
  <c r="P1366"/>
  <c r="P1365" s="1"/>
  <c r="O1366"/>
  <c r="O1365" s="1"/>
  <c r="R1365"/>
  <c r="R1363"/>
  <c r="Q1363"/>
  <c r="Q1362" s="1"/>
  <c r="P1363"/>
  <c r="P1362" s="1"/>
  <c r="O1363"/>
  <c r="O1362" s="1"/>
  <c r="R1362"/>
  <c r="R1360"/>
  <c r="Q1360"/>
  <c r="P1360"/>
  <c r="O1360"/>
  <c r="R1358"/>
  <c r="Q1358"/>
  <c r="Q1357" s="1"/>
  <c r="P1358"/>
  <c r="P1357" s="1"/>
  <c r="O1358"/>
  <c r="O1357" s="1"/>
  <c r="R1357"/>
  <c r="R1355"/>
  <c r="Q1355"/>
  <c r="Q1354" s="1"/>
  <c r="P1355"/>
  <c r="P1354" s="1"/>
  <c r="O1355"/>
  <c r="O1354" s="1"/>
  <c r="R1354"/>
  <c r="R1351"/>
  <c r="Q1351"/>
  <c r="P1351"/>
  <c r="O1351"/>
  <c r="R1349"/>
  <c r="Q1349"/>
  <c r="P1349"/>
  <c r="O1349"/>
  <c r="R1347"/>
  <c r="Q1347"/>
  <c r="Q1346" s="1"/>
  <c r="P1347"/>
  <c r="P1346" s="1"/>
  <c r="O1347"/>
  <c r="O1346" s="1"/>
  <c r="R1346"/>
  <c r="R1344"/>
  <c r="Q1344"/>
  <c r="P1344"/>
  <c r="O1344"/>
  <c r="R1342"/>
  <c r="Q1342"/>
  <c r="P1342"/>
  <c r="O1342"/>
  <c r="R1340"/>
  <c r="Q1340"/>
  <c r="P1340"/>
  <c r="O1340"/>
  <c r="R1339"/>
  <c r="Q1339"/>
  <c r="P1339"/>
  <c r="O1339"/>
  <c r="R1338"/>
  <c r="R1336"/>
  <c r="Q1336"/>
  <c r="P1336"/>
  <c r="O1336"/>
  <c r="R1334"/>
  <c r="Q1334"/>
  <c r="P1334"/>
  <c r="O1334"/>
  <c r="R1332"/>
  <c r="Q1332"/>
  <c r="Q1331" s="1"/>
  <c r="Q1330" s="1"/>
  <c r="P1332"/>
  <c r="O1332"/>
  <c r="O1331" s="1"/>
  <c r="O1330" s="1"/>
  <c r="R1331"/>
  <c r="R1330" s="1"/>
  <c r="P1331"/>
  <c r="P1330" s="1"/>
  <c r="R1327"/>
  <c r="Q1327"/>
  <c r="Q1326" s="1"/>
  <c r="Q1325" s="1"/>
  <c r="Q1324" s="1"/>
  <c r="P1327"/>
  <c r="P1326" s="1"/>
  <c r="P1325" s="1"/>
  <c r="P1324" s="1"/>
  <c r="O1327"/>
  <c r="R1326"/>
  <c r="R1325" s="1"/>
  <c r="R1324" s="1"/>
  <c r="O1326"/>
  <c r="O1325" s="1"/>
  <c r="O1324" s="1"/>
  <c r="R1322"/>
  <c r="Q1322"/>
  <c r="Q1321" s="1"/>
  <c r="Q1320" s="1"/>
  <c r="Q1319" s="1"/>
  <c r="P1322"/>
  <c r="O1322"/>
  <c r="O1321" s="1"/>
  <c r="O1320" s="1"/>
  <c r="O1319" s="1"/>
  <c r="R1321"/>
  <c r="R1320" s="1"/>
  <c r="R1319" s="1"/>
  <c r="P1321"/>
  <c r="P1320" s="1"/>
  <c r="P1319" s="1"/>
  <c r="R1315"/>
  <c r="Q1315"/>
  <c r="Q1314" s="1"/>
  <c r="P1315"/>
  <c r="P1314" s="1"/>
  <c r="O1315"/>
  <c r="O1314" s="1"/>
  <c r="R1314"/>
  <c r="R1312"/>
  <c r="Q1312"/>
  <c r="Q1311" s="1"/>
  <c r="P1312"/>
  <c r="P1311" s="1"/>
  <c r="O1312"/>
  <c r="O1311" s="1"/>
  <c r="R1311"/>
  <c r="R1309"/>
  <c r="Q1309"/>
  <c r="Q1308" s="1"/>
  <c r="P1309"/>
  <c r="P1308" s="1"/>
  <c r="O1309"/>
  <c r="O1308" s="1"/>
  <c r="R1308"/>
  <c r="R1306"/>
  <c r="Q1306"/>
  <c r="P1306"/>
  <c r="O1306"/>
  <c r="R1305"/>
  <c r="Q1305"/>
  <c r="P1305"/>
  <c r="O1305"/>
  <c r="R1302"/>
  <c r="Q1302"/>
  <c r="P1302"/>
  <c r="O1302"/>
  <c r="R1301"/>
  <c r="Q1301"/>
  <c r="Q1300" s="1"/>
  <c r="P1301"/>
  <c r="P1300" s="1"/>
  <c r="O1301"/>
  <c r="O1300" s="1"/>
  <c r="R1300"/>
  <c r="R1297"/>
  <c r="Q1297"/>
  <c r="Q1296" s="1"/>
  <c r="P1297"/>
  <c r="P1296" s="1"/>
  <c r="O1297"/>
  <c r="O1296" s="1"/>
  <c r="R1296"/>
  <c r="R1294"/>
  <c r="Q1294"/>
  <c r="Q1293" s="1"/>
  <c r="P1294"/>
  <c r="P1293" s="1"/>
  <c r="O1294"/>
  <c r="O1293" s="1"/>
  <c r="R1293"/>
  <c r="R1291"/>
  <c r="Q1291"/>
  <c r="Q1290" s="1"/>
  <c r="P1291"/>
  <c r="O1291"/>
  <c r="O1290" s="1"/>
  <c r="R1290"/>
  <c r="P1290"/>
  <c r="R1288"/>
  <c r="Q1288"/>
  <c r="Q1287" s="1"/>
  <c r="P1288"/>
  <c r="P1287" s="1"/>
  <c r="O1288"/>
  <c r="R1287"/>
  <c r="O1287"/>
  <c r="R1285"/>
  <c r="Q1285"/>
  <c r="P1285"/>
  <c r="O1285"/>
  <c r="R1284"/>
  <c r="Q1284"/>
  <c r="P1284"/>
  <c r="O1284"/>
  <c r="R1281"/>
  <c r="Q1281"/>
  <c r="Q1280" s="1"/>
  <c r="Q1279" s="1"/>
  <c r="P1281"/>
  <c r="P1280" s="1"/>
  <c r="P1279" s="1"/>
  <c r="O1281"/>
  <c r="O1280" s="1"/>
  <c r="O1279" s="1"/>
  <c r="R1280"/>
  <c r="R1279" s="1"/>
  <c r="R1258"/>
  <c r="R1257" s="1"/>
  <c r="R1256" s="1"/>
  <c r="R1255" s="1"/>
  <c r="R1254" s="1"/>
  <c r="Q1258"/>
  <c r="Q1257" s="1"/>
  <c r="Q1256" s="1"/>
  <c r="Q1255" s="1"/>
  <c r="Q1254" s="1"/>
  <c r="P1258"/>
  <c r="P1257"/>
  <c r="P1256" s="1"/>
  <c r="P1255" s="1"/>
  <c r="P1254" s="1"/>
  <c r="R1251"/>
  <c r="Q1251"/>
  <c r="P1251"/>
  <c r="O1251"/>
  <c r="R1250"/>
  <c r="Q1250"/>
  <c r="P1250"/>
  <c r="O1250"/>
  <c r="R1248"/>
  <c r="Q1248"/>
  <c r="Q1247" s="1"/>
  <c r="P1248"/>
  <c r="O1248"/>
  <c r="O1247" s="1"/>
  <c r="R1247"/>
  <c r="P1247"/>
  <c r="R1245"/>
  <c r="Q1245"/>
  <c r="Q1244" s="1"/>
  <c r="P1245"/>
  <c r="P1244" s="1"/>
  <c r="O1245"/>
  <c r="R1244"/>
  <c r="O1244"/>
  <c r="R1242"/>
  <c r="Q1242"/>
  <c r="Q1241" s="1"/>
  <c r="P1242"/>
  <c r="O1242"/>
  <c r="O1241" s="1"/>
  <c r="R1241"/>
  <c r="P1241"/>
  <c r="R1239"/>
  <c r="Q1239"/>
  <c r="Q1238" s="1"/>
  <c r="P1239"/>
  <c r="O1239"/>
  <c r="R1238"/>
  <c r="P1238"/>
  <c r="O1238"/>
  <c r="R1236"/>
  <c r="Q1236"/>
  <c r="Q1235" s="1"/>
  <c r="P1236"/>
  <c r="O1236"/>
  <c r="R1235"/>
  <c r="P1235"/>
  <c r="O1235"/>
  <c r="R1233"/>
  <c r="Q1233"/>
  <c r="Q1232" s="1"/>
  <c r="P1233"/>
  <c r="P1232" s="1"/>
  <c r="O1233"/>
  <c r="O1232" s="1"/>
  <c r="R1232"/>
  <c r="R1230"/>
  <c r="Q1230"/>
  <c r="Q1229" s="1"/>
  <c r="P1230"/>
  <c r="O1230"/>
  <c r="O1229" s="1"/>
  <c r="R1229"/>
  <c r="P1229"/>
  <c r="R1227"/>
  <c r="Q1227"/>
  <c r="Q1226" s="1"/>
  <c r="P1227"/>
  <c r="O1227"/>
  <c r="R1226"/>
  <c r="P1226"/>
  <c r="O1226"/>
  <c r="R1224"/>
  <c r="Q1224"/>
  <c r="Q1223" s="1"/>
  <c r="P1224"/>
  <c r="P1223" s="1"/>
  <c r="P1222" s="1"/>
  <c r="P1221" s="1"/>
  <c r="P1220" s="1"/>
  <c r="O1224"/>
  <c r="R1223"/>
  <c r="O1223"/>
  <c r="O1222" s="1"/>
  <c r="O1221" s="1"/>
  <c r="O1220" s="1"/>
  <c r="R1222"/>
  <c r="R1221"/>
  <c r="R1220" s="1"/>
  <c r="R1217"/>
  <c r="Q1217"/>
  <c r="Q1216" s="1"/>
  <c r="P1217"/>
  <c r="O1217"/>
  <c r="R1216"/>
  <c r="P1216"/>
  <c r="O1216"/>
  <c r="R1214"/>
  <c r="Q1214"/>
  <c r="Q1213" s="1"/>
  <c r="P1214"/>
  <c r="P1213" s="1"/>
  <c r="O1214"/>
  <c r="R1213"/>
  <c r="O1213"/>
  <c r="R1211"/>
  <c r="Q1211"/>
  <c r="Q1210" s="1"/>
  <c r="P1211"/>
  <c r="O1211"/>
  <c r="O1210" s="1"/>
  <c r="R1210"/>
  <c r="P1210"/>
  <c r="R1208"/>
  <c r="Q1208"/>
  <c r="Q1207" s="1"/>
  <c r="P1208"/>
  <c r="O1208"/>
  <c r="R1207"/>
  <c r="P1207"/>
  <c r="O1207"/>
  <c r="R1205"/>
  <c r="Q1205"/>
  <c r="Q1204" s="1"/>
  <c r="P1205"/>
  <c r="O1205"/>
  <c r="R1204"/>
  <c r="P1204"/>
  <c r="O1204"/>
  <c r="R1202"/>
  <c r="Q1202"/>
  <c r="Q1201" s="1"/>
  <c r="P1202"/>
  <c r="P1201" s="1"/>
  <c r="O1202"/>
  <c r="R1201"/>
  <c r="O1201"/>
  <c r="R1199"/>
  <c r="Q1199"/>
  <c r="Q1198" s="1"/>
  <c r="P1199"/>
  <c r="O1199"/>
  <c r="O1198" s="1"/>
  <c r="R1198"/>
  <c r="P1198"/>
  <c r="R1196"/>
  <c r="Q1196"/>
  <c r="Q1195" s="1"/>
  <c r="P1196"/>
  <c r="O1196"/>
  <c r="R1195"/>
  <c r="P1195"/>
  <c r="O1195"/>
  <c r="R1193"/>
  <c r="Q1193"/>
  <c r="Q1192" s="1"/>
  <c r="P1193"/>
  <c r="O1193"/>
  <c r="R1192"/>
  <c r="P1192"/>
  <c r="O1192"/>
  <c r="R1190"/>
  <c r="Q1190"/>
  <c r="Q1189" s="1"/>
  <c r="P1190"/>
  <c r="P1189" s="1"/>
  <c r="O1190"/>
  <c r="R1189"/>
  <c r="O1189"/>
  <c r="R1187"/>
  <c r="Q1187"/>
  <c r="P1187"/>
  <c r="O1187"/>
  <c r="R1186"/>
  <c r="Q1186"/>
  <c r="P1186"/>
  <c r="O1186"/>
  <c r="R1184"/>
  <c r="Q1184"/>
  <c r="Q1183" s="1"/>
  <c r="P1184"/>
  <c r="O1184"/>
  <c r="O1183" s="1"/>
  <c r="R1183"/>
  <c r="P1183"/>
  <c r="R1181"/>
  <c r="Q1181"/>
  <c r="Q1180" s="1"/>
  <c r="P1181"/>
  <c r="O1181"/>
  <c r="R1180"/>
  <c r="P1180"/>
  <c r="O1180"/>
  <c r="R1178"/>
  <c r="Q1178"/>
  <c r="P1178"/>
  <c r="O1178"/>
  <c r="R1177"/>
  <c r="Q1177"/>
  <c r="P1177"/>
  <c r="O1177"/>
  <c r="R1175"/>
  <c r="Q1175"/>
  <c r="Q1174" s="1"/>
  <c r="P1175"/>
  <c r="O1175"/>
  <c r="R1174"/>
  <c r="P1174"/>
  <c r="O1174"/>
  <c r="R1172"/>
  <c r="Q1172"/>
  <c r="P1172"/>
  <c r="O1172"/>
  <c r="R1171"/>
  <c r="Q1171"/>
  <c r="P1171"/>
  <c r="O1171"/>
  <c r="R1169"/>
  <c r="Q1169"/>
  <c r="P1169"/>
  <c r="O1169"/>
  <c r="R1168"/>
  <c r="Q1168"/>
  <c r="P1168"/>
  <c r="O1168"/>
  <c r="R1166"/>
  <c r="Q1166"/>
  <c r="P1166"/>
  <c r="O1166"/>
  <c r="R1165"/>
  <c r="Q1165"/>
  <c r="P1165"/>
  <c r="O1165"/>
  <c r="R1163"/>
  <c r="Q1163"/>
  <c r="Q1162" s="1"/>
  <c r="P1163"/>
  <c r="P1162" s="1"/>
  <c r="O1163"/>
  <c r="O1162" s="1"/>
  <c r="R1162"/>
  <c r="R1160"/>
  <c r="Q1160"/>
  <c r="Q1159" s="1"/>
  <c r="P1160"/>
  <c r="O1160"/>
  <c r="O1159" s="1"/>
  <c r="R1159"/>
  <c r="P1159"/>
  <c r="R1157"/>
  <c r="Q1157"/>
  <c r="Q1156" s="1"/>
  <c r="P1157"/>
  <c r="O1157"/>
  <c r="R1156"/>
  <c r="P1156"/>
  <c r="O1156"/>
  <c r="R1154"/>
  <c r="Q1154"/>
  <c r="Q1153" s="1"/>
  <c r="P1154"/>
  <c r="P1153" s="1"/>
  <c r="O1154"/>
  <c r="R1153"/>
  <c r="O1153"/>
  <c r="R1151"/>
  <c r="Q1151"/>
  <c r="P1151"/>
  <c r="O1151"/>
  <c r="R1150"/>
  <c r="Q1150"/>
  <c r="P1150"/>
  <c r="O1150"/>
  <c r="R1149"/>
  <c r="R1148" s="1"/>
  <c r="R1147" s="1"/>
  <c r="R1144"/>
  <c r="Q1144"/>
  <c r="P1144"/>
  <c r="O1144"/>
  <c r="R1142"/>
  <c r="Q1142"/>
  <c r="Q1141" s="1"/>
  <c r="Q1140" s="1"/>
  <c r="Q1139" s="1"/>
  <c r="P1142"/>
  <c r="O1142"/>
  <c r="O1141" s="1"/>
  <c r="O1140" s="1"/>
  <c r="O1139" s="1"/>
  <c r="R1141"/>
  <c r="R1140" s="1"/>
  <c r="R1139" s="1"/>
  <c r="P1141"/>
  <c r="P1140" s="1"/>
  <c r="P1139" s="1"/>
  <c r="R1137"/>
  <c r="Q1137"/>
  <c r="P1137"/>
  <c r="O1137"/>
  <c r="R1135"/>
  <c r="Q1135"/>
  <c r="Q1134" s="1"/>
  <c r="Q1133" s="1"/>
  <c r="Q1132" s="1"/>
  <c r="P1135"/>
  <c r="P1134" s="1"/>
  <c r="P1133" s="1"/>
  <c r="P1132" s="1"/>
  <c r="P1131" s="1"/>
  <c r="O1135"/>
  <c r="R1134"/>
  <c r="R1133" s="1"/>
  <c r="R1132" s="1"/>
  <c r="O1134"/>
  <c r="O1133" s="1"/>
  <c r="O1132" s="1"/>
  <c r="R1128"/>
  <c r="Q1128"/>
  <c r="Q1127" s="1"/>
  <c r="P1128"/>
  <c r="P1127" s="1"/>
  <c r="O1128"/>
  <c r="O1127" s="1"/>
  <c r="R1127"/>
  <c r="R1125"/>
  <c r="Q1125"/>
  <c r="Q1124" s="1"/>
  <c r="P1125"/>
  <c r="P1124" s="1"/>
  <c r="O1125"/>
  <c r="O1124" s="1"/>
  <c r="R1124"/>
  <c r="R1122"/>
  <c r="Q1122"/>
  <c r="Q1121" s="1"/>
  <c r="P1122"/>
  <c r="P1121" s="1"/>
  <c r="O1122"/>
  <c r="O1121" s="1"/>
  <c r="R1121"/>
  <c r="R1119"/>
  <c r="Q1119"/>
  <c r="Q1118" s="1"/>
  <c r="P1119"/>
  <c r="P1118" s="1"/>
  <c r="O1119"/>
  <c r="O1118" s="1"/>
  <c r="R1118"/>
  <c r="R1115"/>
  <c r="Q1115"/>
  <c r="Q1114" s="1"/>
  <c r="P1115"/>
  <c r="P1114" s="1"/>
  <c r="O1115"/>
  <c r="O1114" s="1"/>
  <c r="R1114"/>
  <c r="R1112"/>
  <c r="Q1112"/>
  <c r="Q1111" s="1"/>
  <c r="P1112"/>
  <c r="P1111" s="1"/>
  <c r="O1112"/>
  <c r="O1111" s="1"/>
  <c r="O1110" s="1"/>
  <c r="R1111"/>
  <c r="R1108"/>
  <c r="R1107" s="1"/>
  <c r="R1106" s="1"/>
  <c r="P1108"/>
  <c r="P1107" s="1"/>
  <c r="P1106" s="1"/>
  <c r="R1100"/>
  <c r="P1100"/>
  <c r="P1099" s="1"/>
  <c r="R1099"/>
  <c r="R1097"/>
  <c r="Q1097"/>
  <c r="Q1096" s="1"/>
  <c r="Q1095" s="1"/>
  <c r="P1097"/>
  <c r="P1096" s="1"/>
  <c r="P1095" s="1"/>
  <c r="O1097"/>
  <c r="R1096"/>
  <c r="R1095" s="1"/>
  <c r="O1096"/>
  <c r="O1095" s="1"/>
  <c r="R1090"/>
  <c r="Q1090"/>
  <c r="Q1089" s="1"/>
  <c r="Q1088" s="1"/>
  <c r="Q1087" s="1"/>
  <c r="Q1086" s="1"/>
  <c r="P1090"/>
  <c r="P1089" s="1"/>
  <c r="P1088" s="1"/>
  <c r="P1087" s="1"/>
  <c r="P1086" s="1"/>
  <c r="O1090"/>
  <c r="O1089" s="1"/>
  <c r="O1088" s="1"/>
  <c r="O1087" s="1"/>
  <c r="O1086" s="1"/>
  <c r="R1089"/>
  <c r="R1088" s="1"/>
  <c r="R1087" s="1"/>
  <c r="R1086" s="1"/>
  <c r="R1083"/>
  <c r="Q1083"/>
  <c r="Q1082" s="1"/>
  <c r="Q1081" s="1"/>
  <c r="Q1080" s="1"/>
  <c r="P1083"/>
  <c r="P1082" s="1"/>
  <c r="P1081" s="1"/>
  <c r="P1080" s="1"/>
  <c r="O1083"/>
  <c r="R1082"/>
  <c r="R1081" s="1"/>
  <c r="R1080" s="1"/>
  <c r="O1082"/>
  <c r="O1081" s="1"/>
  <c r="O1080" s="1"/>
  <c r="R1078"/>
  <c r="Q1078"/>
  <c r="Q1077" s="1"/>
  <c r="Q1076" s="1"/>
  <c r="Q1075" s="1"/>
  <c r="P1078"/>
  <c r="P1077" s="1"/>
  <c r="P1076" s="1"/>
  <c r="P1075" s="1"/>
  <c r="O1078"/>
  <c r="O1077" s="1"/>
  <c r="O1076" s="1"/>
  <c r="O1075" s="1"/>
  <c r="R1077"/>
  <c r="R1076" s="1"/>
  <c r="R1075" s="1"/>
  <c r="R1073"/>
  <c r="Q1073"/>
  <c r="Q1072" s="1"/>
  <c r="Q1071" s="1"/>
  <c r="Q1070" s="1"/>
  <c r="P1073"/>
  <c r="P1072" s="1"/>
  <c r="P1071" s="1"/>
  <c r="P1070" s="1"/>
  <c r="O1073"/>
  <c r="O1072" s="1"/>
  <c r="O1071" s="1"/>
  <c r="O1070" s="1"/>
  <c r="R1072"/>
  <c r="R1071" s="1"/>
  <c r="R1070" s="1"/>
  <c r="R1068"/>
  <c r="Q1068"/>
  <c r="Q1067" s="1"/>
  <c r="Q1066" s="1"/>
  <c r="P1068"/>
  <c r="P1067" s="1"/>
  <c r="P1066" s="1"/>
  <c r="O1068"/>
  <c r="O1067" s="1"/>
  <c r="O1066" s="1"/>
  <c r="R1067"/>
  <c r="R1066"/>
  <c r="R1064"/>
  <c r="Q1064"/>
  <c r="Q1063" s="1"/>
  <c r="Q1062" s="1"/>
  <c r="Q1061" s="1"/>
  <c r="P1064"/>
  <c r="O1064"/>
  <c r="O1063" s="1"/>
  <c r="O1062" s="1"/>
  <c r="O1061" s="1"/>
  <c r="R1063"/>
  <c r="R1062" s="1"/>
  <c r="P1063"/>
  <c r="P1062" s="1"/>
  <c r="R1059"/>
  <c r="Q1059"/>
  <c r="Q1058" s="1"/>
  <c r="Q1057" s="1"/>
  <c r="Q1056" s="1"/>
  <c r="P1059"/>
  <c r="P1058" s="1"/>
  <c r="P1057" s="1"/>
  <c r="P1056" s="1"/>
  <c r="O1059"/>
  <c r="R1058"/>
  <c r="R1057" s="1"/>
  <c r="R1056" s="1"/>
  <c r="O1058"/>
  <c r="O1057" s="1"/>
  <c r="O1056" s="1"/>
  <c r="R1052"/>
  <c r="Q1052"/>
  <c r="Q1051" s="1"/>
  <c r="Q1050" s="1"/>
  <c r="Q1049" s="1"/>
  <c r="P1052"/>
  <c r="P1051" s="1"/>
  <c r="P1050" s="1"/>
  <c r="P1049" s="1"/>
  <c r="O1052"/>
  <c r="O1051" s="1"/>
  <c r="O1050" s="1"/>
  <c r="O1049" s="1"/>
  <c r="R1051"/>
  <c r="R1050" s="1"/>
  <c r="R1049" s="1"/>
  <c r="R1047"/>
  <c r="Q1047"/>
  <c r="P1047"/>
  <c r="O1047"/>
  <c r="R1045"/>
  <c r="Q1045"/>
  <c r="Q1044" s="1"/>
  <c r="Q1043" s="1"/>
  <c r="P1045"/>
  <c r="P1044" s="1"/>
  <c r="P1043" s="1"/>
  <c r="O1045"/>
  <c r="O1044" s="1"/>
  <c r="O1043" s="1"/>
  <c r="R1044"/>
  <c r="R1043" s="1"/>
  <c r="R1041"/>
  <c r="Q1041"/>
  <c r="Q1040" s="1"/>
  <c r="P1041"/>
  <c r="P1040" s="1"/>
  <c r="O1041"/>
  <c r="O1040" s="1"/>
  <c r="R1040"/>
  <c r="R1038"/>
  <c r="Q1038"/>
  <c r="Q1037" s="1"/>
  <c r="Q1036" s="1"/>
  <c r="P1038"/>
  <c r="P1037" s="1"/>
  <c r="P1036" s="1"/>
  <c r="O1038"/>
  <c r="O1037" s="1"/>
  <c r="O1036" s="1"/>
  <c r="O1035" s="1"/>
  <c r="R1037"/>
  <c r="R1036" s="1"/>
  <c r="R1033"/>
  <c r="Q1033"/>
  <c r="Q1032" s="1"/>
  <c r="Q1031" s="1"/>
  <c r="Q1030" s="1"/>
  <c r="P1033"/>
  <c r="O1033"/>
  <c r="O1032" s="1"/>
  <c r="O1031" s="1"/>
  <c r="O1030" s="1"/>
  <c r="R1032"/>
  <c r="R1031" s="1"/>
  <c r="R1030" s="1"/>
  <c r="P1032"/>
  <c r="P1031" s="1"/>
  <c r="P1030" s="1"/>
  <c r="R1028"/>
  <c r="Q1028"/>
  <c r="Q1027" s="1"/>
  <c r="Q1026" s="1"/>
  <c r="Q1025" s="1"/>
  <c r="P1028"/>
  <c r="P1027" s="1"/>
  <c r="P1026" s="1"/>
  <c r="P1025" s="1"/>
  <c r="O1028"/>
  <c r="O1027" s="1"/>
  <c r="O1026" s="1"/>
  <c r="O1025" s="1"/>
  <c r="R1027"/>
  <c r="R1026" s="1"/>
  <c r="R1025" s="1"/>
  <c r="R1023"/>
  <c r="Q1023"/>
  <c r="Q1022" s="1"/>
  <c r="Q1021" s="1"/>
  <c r="Q1020" s="1"/>
  <c r="P1023"/>
  <c r="P1022" s="1"/>
  <c r="P1021" s="1"/>
  <c r="P1020" s="1"/>
  <c r="O1023"/>
  <c r="O1022" s="1"/>
  <c r="O1021" s="1"/>
  <c r="O1020" s="1"/>
  <c r="R1022"/>
  <c r="R1021" s="1"/>
  <c r="R1020" s="1"/>
  <c r="R1016"/>
  <c r="Q1016"/>
  <c r="Q1015" s="1"/>
  <c r="Q1014" s="1"/>
  <c r="Q1013" s="1"/>
  <c r="P1016"/>
  <c r="P1015" s="1"/>
  <c r="P1014" s="1"/>
  <c r="P1013" s="1"/>
  <c r="O1016"/>
  <c r="O1015" s="1"/>
  <c r="O1014" s="1"/>
  <c r="O1013" s="1"/>
  <c r="R1015"/>
  <c r="R1014" s="1"/>
  <c r="R1013" s="1"/>
  <c r="R1011"/>
  <c r="Q1011"/>
  <c r="Q1010" s="1"/>
  <c r="Q1009" s="1"/>
  <c r="Q1008" s="1"/>
  <c r="P1011"/>
  <c r="P1010" s="1"/>
  <c r="P1009" s="1"/>
  <c r="P1008" s="1"/>
  <c r="O1011"/>
  <c r="O1010" s="1"/>
  <c r="O1009" s="1"/>
  <c r="O1008" s="1"/>
  <c r="R1010"/>
  <c r="R1009" s="1"/>
  <c r="R1008" s="1"/>
  <c r="R1006"/>
  <c r="Q1006"/>
  <c r="Q1005" s="1"/>
  <c r="Q1004" s="1"/>
  <c r="Q1003" s="1"/>
  <c r="P1006"/>
  <c r="O1006"/>
  <c r="O1005" s="1"/>
  <c r="O1004" s="1"/>
  <c r="O1003" s="1"/>
  <c r="R1005"/>
  <c r="R1004" s="1"/>
  <c r="R1003" s="1"/>
  <c r="P1005"/>
  <c r="P1004" s="1"/>
  <c r="P1003" s="1"/>
  <c r="R1001"/>
  <c r="Q1001"/>
  <c r="Q1000" s="1"/>
  <c r="Q999" s="1"/>
  <c r="Q998" s="1"/>
  <c r="P1001"/>
  <c r="P1000" s="1"/>
  <c r="P999" s="1"/>
  <c r="P998" s="1"/>
  <c r="O1001"/>
  <c r="R1000"/>
  <c r="R999" s="1"/>
  <c r="R998" s="1"/>
  <c r="O1000"/>
  <c r="O999" s="1"/>
  <c r="O998" s="1"/>
  <c r="R994"/>
  <c r="Q994"/>
  <c r="P994"/>
  <c r="O994"/>
  <c r="R992"/>
  <c r="Q992"/>
  <c r="Q991" s="1"/>
  <c r="Q990" s="1"/>
  <c r="Q989" s="1"/>
  <c r="P992"/>
  <c r="P991" s="1"/>
  <c r="P990" s="1"/>
  <c r="P989" s="1"/>
  <c r="O992"/>
  <c r="O991" s="1"/>
  <c r="O990" s="1"/>
  <c r="O989" s="1"/>
  <c r="R991"/>
  <c r="R990" s="1"/>
  <c r="R989" s="1"/>
  <c r="Q987"/>
  <c r="Q986" s="1"/>
  <c r="Q985" s="1"/>
  <c r="Q984" s="1"/>
  <c r="O987"/>
  <c r="O986" s="1"/>
  <c r="O985" s="1"/>
  <c r="O984" s="1"/>
  <c r="R982"/>
  <c r="Q982"/>
  <c r="P982"/>
  <c r="O982"/>
  <c r="R980"/>
  <c r="Q980"/>
  <c r="P980"/>
  <c r="O980"/>
  <c r="O979" s="1"/>
  <c r="O978" s="1"/>
  <c r="O977" s="1"/>
  <c r="R979"/>
  <c r="Q979"/>
  <c r="Q978" s="1"/>
  <c r="Q977" s="1"/>
  <c r="P979"/>
  <c r="P978" s="1"/>
  <c r="P977" s="1"/>
  <c r="R978"/>
  <c r="R977" s="1"/>
  <c r="R976" s="1"/>
  <c r="R973"/>
  <c r="P973"/>
  <c r="O973"/>
  <c r="R971"/>
  <c r="P971"/>
  <c r="O971"/>
  <c r="O970" s="1"/>
  <c r="R968"/>
  <c r="P968"/>
  <c r="P967" s="1"/>
  <c r="O968"/>
  <c r="O967" s="1"/>
  <c r="R967"/>
  <c r="R965"/>
  <c r="P965"/>
  <c r="O965"/>
  <c r="R964"/>
  <c r="P964"/>
  <c r="O964"/>
  <c r="R962"/>
  <c r="R961" s="1"/>
  <c r="P962"/>
  <c r="P961" s="1"/>
  <c r="O962"/>
  <c r="O961" s="1"/>
  <c r="R959"/>
  <c r="R958" s="1"/>
  <c r="P959"/>
  <c r="P958" s="1"/>
  <c r="O959"/>
  <c r="O958" s="1"/>
  <c r="R956"/>
  <c r="Q956"/>
  <c r="P956"/>
  <c r="O956"/>
  <c r="R954"/>
  <c r="Q954"/>
  <c r="P954"/>
  <c r="O954"/>
  <c r="R952"/>
  <c r="Q952"/>
  <c r="P952"/>
  <c r="O952"/>
  <c r="R951"/>
  <c r="Q951"/>
  <c r="Q950" s="1"/>
  <c r="P951"/>
  <c r="O951"/>
  <c r="O950" s="1"/>
  <c r="R950"/>
  <c r="P950"/>
  <c r="R948"/>
  <c r="Q948"/>
  <c r="Q947" s="1"/>
  <c r="Q946" s="1"/>
  <c r="P948"/>
  <c r="P947" s="1"/>
  <c r="P946" s="1"/>
  <c r="O948"/>
  <c r="O947" s="1"/>
  <c r="O946" s="1"/>
  <c r="R947"/>
  <c r="R946" s="1"/>
  <c r="R943"/>
  <c r="Q943"/>
  <c r="P943"/>
  <c r="R941"/>
  <c r="Q941"/>
  <c r="Q940" s="1"/>
  <c r="P941"/>
  <c r="R938"/>
  <c r="Q938"/>
  <c r="P938"/>
  <c r="R937"/>
  <c r="Q937"/>
  <c r="P937"/>
  <c r="R935"/>
  <c r="Q935"/>
  <c r="P935"/>
  <c r="R933"/>
  <c r="Q933"/>
  <c r="P933"/>
  <c r="O933"/>
  <c r="R932"/>
  <c r="Q932"/>
  <c r="P932"/>
  <c r="R930"/>
  <c r="Q930"/>
  <c r="P930"/>
  <c r="R928"/>
  <c r="Q928"/>
  <c r="P928"/>
  <c r="O928"/>
  <c r="R927"/>
  <c r="Q927"/>
  <c r="P927"/>
  <c r="R925"/>
  <c r="Q925"/>
  <c r="P925"/>
  <c r="R923"/>
  <c r="Q923"/>
  <c r="P923"/>
  <c r="O923"/>
  <c r="R922"/>
  <c r="Q922"/>
  <c r="P922"/>
  <c r="R920"/>
  <c r="Q920"/>
  <c r="P920"/>
  <c r="O920"/>
  <c r="R919"/>
  <c r="Q919"/>
  <c r="P919"/>
  <c r="O919"/>
  <c r="R917"/>
  <c r="Q917"/>
  <c r="P917"/>
  <c r="O917"/>
  <c r="O916" s="1"/>
  <c r="R916"/>
  <c r="Q916"/>
  <c r="P916"/>
  <c r="R914"/>
  <c r="Q914"/>
  <c r="P914"/>
  <c r="O914"/>
  <c r="R912"/>
  <c r="Q912"/>
  <c r="P912"/>
  <c r="O912"/>
  <c r="R910"/>
  <c r="Q910"/>
  <c r="P910"/>
  <c r="O910"/>
  <c r="O909" s="1"/>
  <c r="O908" s="1"/>
  <c r="R909"/>
  <c r="R908" s="1"/>
  <c r="Q909"/>
  <c r="P909"/>
  <c r="P908" s="1"/>
  <c r="Q908"/>
  <c r="Q906"/>
  <c r="Q905" s="1"/>
  <c r="Q904" s="1"/>
  <c r="O906"/>
  <c r="O905" s="1"/>
  <c r="O904" s="1"/>
  <c r="R902"/>
  <c r="Q902"/>
  <c r="Q901" s="1"/>
  <c r="Q900" s="1"/>
  <c r="P902"/>
  <c r="P901" s="1"/>
  <c r="P900" s="1"/>
  <c r="O902"/>
  <c r="R901"/>
  <c r="R900" s="1"/>
  <c r="O901"/>
  <c r="O900" s="1"/>
  <c r="R895"/>
  <c r="Q895"/>
  <c r="P895"/>
  <c r="O895"/>
  <c r="R893"/>
  <c r="Q893"/>
  <c r="Q892" s="1"/>
  <c r="Q891" s="1"/>
  <c r="Q890" s="1"/>
  <c r="Q889" s="1"/>
  <c r="P893"/>
  <c r="P892" s="1"/>
  <c r="P891" s="1"/>
  <c r="P890" s="1"/>
  <c r="P889" s="1"/>
  <c r="O893"/>
  <c r="R892"/>
  <c r="R891" s="1"/>
  <c r="R890" s="1"/>
  <c r="R889" s="1"/>
  <c r="O892"/>
  <c r="O891" s="1"/>
  <c r="O890" s="1"/>
  <c r="O889" s="1"/>
  <c r="R885"/>
  <c r="R883" s="1"/>
  <c r="Q885"/>
  <c r="Q883" s="1"/>
  <c r="P885"/>
  <c r="P884" s="1"/>
  <c r="O885"/>
  <c r="O884" s="1"/>
  <c r="R884"/>
  <c r="R882"/>
  <c r="R881" s="1"/>
  <c r="R880" s="1"/>
  <c r="R877"/>
  <c r="Q877"/>
  <c r="Q876" s="1"/>
  <c r="Q875" s="1"/>
  <c r="Q874" s="1"/>
  <c r="P877"/>
  <c r="P876" s="1"/>
  <c r="P875" s="1"/>
  <c r="P874" s="1"/>
  <c r="O877"/>
  <c r="O876" s="1"/>
  <c r="O875" s="1"/>
  <c r="O874" s="1"/>
  <c r="R876"/>
  <c r="R875" s="1"/>
  <c r="R874" s="1"/>
  <c r="R872"/>
  <c r="Q872"/>
  <c r="Q871" s="1"/>
  <c r="P872"/>
  <c r="P871" s="1"/>
  <c r="O872"/>
  <c r="O871" s="1"/>
  <c r="R871"/>
  <c r="R869"/>
  <c r="Q869"/>
  <c r="P869"/>
  <c r="O869"/>
  <c r="R868"/>
  <c r="Q868"/>
  <c r="P868"/>
  <c r="O868"/>
  <c r="R866"/>
  <c r="Q866"/>
  <c r="Q865" s="1"/>
  <c r="P866"/>
  <c r="P865" s="1"/>
  <c r="O866"/>
  <c r="O865" s="1"/>
  <c r="R865"/>
  <c r="R863"/>
  <c r="R862" s="1"/>
  <c r="P863"/>
  <c r="O863"/>
  <c r="O862" s="1"/>
  <c r="P862"/>
  <c r="R860"/>
  <c r="P860"/>
  <c r="P859" s="1"/>
  <c r="O860"/>
  <c r="O859" s="1"/>
  <c r="R859"/>
  <c r="R857"/>
  <c r="P857"/>
  <c r="P856" s="1"/>
  <c r="P855" s="1"/>
  <c r="R856"/>
  <c r="R855" s="1"/>
  <c r="R853"/>
  <c r="P853"/>
  <c r="P852" s="1"/>
  <c r="P851" s="1"/>
  <c r="R852"/>
  <c r="R851" s="1"/>
  <c r="R846"/>
  <c r="Q846"/>
  <c r="Q845" s="1"/>
  <c r="Q844" s="1"/>
  <c r="Q843" s="1"/>
  <c r="Q842" s="1"/>
  <c r="P846"/>
  <c r="P845" s="1"/>
  <c r="P844" s="1"/>
  <c r="P843" s="1"/>
  <c r="P842" s="1"/>
  <c r="O846"/>
  <c r="O845" s="1"/>
  <c r="O844" s="1"/>
  <c r="O843" s="1"/>
  <c r="O842" s="1"/>
  <c r="R845"/>
  <c r="R844" s="1"/>
  <c r="R843" s="1"/>
  <c r="R842" s="1"/>
  <c r="R839"/>
  <c r="R837" s="1"/>
  <c r="Q839"/>
  <c r="Q838" s="1"/>
  <c r="P839"/>
  <c r="P838" s="1"/>
  <c r="O839"/>
  <c r="O837" s="1"/>
  <c r="R838"/>
  <c r="O838"/>
  <c r="P837"/>
  <c r="R835"/>
  <c r="P835"/>
  <c r="P834" s="1"/>
  <c r="P833" s="1"/>
  <c r="R834"/>
  <c r="R833" s="1"/>
  <c r="R828"/>
  <c r="P828"/>
  <c r="R827"/>
  <c r="R826" s="1"/>
  <c r="P827"/>
  <c r="P826" s="1"/>
  <c r="R824"/>
  <c r="P824"/>
  <c r="R823"/>
  <c r="R822" s="1"/>
  <c r="P823"/>
  <c r="P822" s="1"/>
  <c r="R816"/>
  <c r="Q816"/>
  <c r="P816"/>
  <c r="O816"/>
  <c r="R814"/>
  <c r="Q814"/>
  <c r="Q813" s="1"/>
  <c r="P814"/>
  <c r="P813" s="1"/>
  <c r="O814"/>
  <c r="O813" s="1"/>
  <c r="R813"/>
  <c r="R811"/>
  <c r="Q811"/>
  <c r="Q810" s="1"/>
  <c r="P811"/>
  <c r="P810" s="1"/>
  <c r="O811"/>
  <c r="O810" s="1"/>
  <c r="O809" s="1"/>
  <c r="O808" s="1"/>
  <c r="O807" s="1"/>
  <c r="R810"/>
  <c r="R809" s="1"/>
  <c r="R808" s="1"/>
  <c r="R807" s="1"/>
  <c r="R804"/>
  <c r="P804"/>
  <c r="P803" s="1"/>
  <c r="O804"/>
  <c r="O803" s="1"/>
  <c r="R803"/>
  <c r="R801"/>
  <c r="Q801"/>
  <c r="Q800" s="1"/>
  <c r="P801"/>
  <c r="P800" s="1"/>
  <c r="O801"/>
  <c r="O800" s="1"/>
  <c r="R800"/>
  <c r="R793"/>
  <c r="Q793"/>
  <c r="Q792" s="1"/>
  <c r="Q791" s="1"/>
  <c r="Q790" s="1"/>
  <c r="Q789" s="1"/>
  <c r="P793"/>
  <c r="P792" s="1"/>
  <c r="P791" s="1"/>
  <c r="P790" s="1"/>
  <c r="P789" s="1"/>
  <c r="O793"/>
  <c r="R792"/>
  <c r="R791" s="1"/>
  <c r="R790" s="1"/>
  <c r="R789" s="1"/>
  <c r="O792"/>
  <c r="O791" s="1"/>
  <c r="O790" s="1"/>
  <c r="O789" s="1"/>
  <c r="R786"/>
  <c r="Q786"/>
  <c r="Q785" s="1"/>
  <c r="Q784" s="1"/>
  <c r="Q783" s="1"/>
  <c r="P786"/>
  <c r="P785" s="1"/>
  <c r="P784" s="1"/>
  <c r="P783" s="1"/>
  <c r="O786"/>
  <c r="O785" s="1"/>
  <c r="O784" s="1"/>
  <c r="O783" s="1"/>
  <c r="R785"/>
  <c r="R784" s="1"/>
  <c r="R783" s="1"/>
  <c r="R780"/>
  <c r="Q780"/>
  <c r="Q779" s="1"/>
  <c r="R779"/>
  <c r="R777"/>
  <c r="Q777"/>
  <c r="P777"/>
  <c r="O777"/>
  <c r="R776"/>
  <c r="Q776"/>
  <c r="P776"/>
  <c r="O776"/>
  <c r="R774"/>
  <c r="Q774"/>
  <c r="P774"/>
  <c r="O774"/>
  <c r="R773"/>
  <c r="Q773"/>
  <c r="Q772" s="1"/>
  <c r="P773"/>
  <c r="P772" s="1"/>
  <c r="O773"/>
  <c r="O772" s="1"/>
  <c r="R772"/>
  <c r="R767"/>
  <c r="Q767"/>
  <c r="Q766" s="1"/>
  <c r="P767"/>
  <c r="P766" s="1"/>
  <c r="O767"/>
  <c r="O766" s="1"/>
  <c r="R766"/>
  <c r="R764"/>
  <c r="Q764"/>
  <c r="Q763" s="1"/>
  <c r="P764"/>
  <c r="P763" s="1"/>
  <c r="O764"/>
  <c r="O763" s="1"/>
  <c r="O762" s="1"/>
  <c r="R763"/>
  <c r="R760"/>
  <c r="Q760"/>
  <c r="Q759" s="1"/>
  <c r="Q758" s="1"/>
  <c r="P760"/>
  <c r="P759" s="1"/>
  <c r="P758" s="1"/>
  <c r="O760"/>
  <c r="R759"/>
  <c r="R758" s="1"/>
  <c r="O759"/>
  <c r="O758" s="1"/>
  <c r="R753"/>
  <c r="Q753"/>
  <c r="Q752" s="1"/>
  <c r="Q751" s="1"/>
  <c r="Q750" s="1"/>
  <c r="P753"/>
  <c r="P752" s="1"/>
  <c r="P751" s="1"/>
  <c r="P750" s="1"/>
  <c r="O753"/>
  <c r="O752" s="1"/>
  <c r="O751" s="1"/>
  <c r="O750" s="1"/>
  <c r="R752"/>
  <c r="R751" s="1"/>
  <c r="R750" s="1"/>
  <c r="R747"/>
  <c r="Q747"/>
  <c r="Q746" s="1"/>
  <c r="Q745" s="1"/>
  <c r="Q744" s="1"/>
  <c r="Q743" s="1"/>
  <c r="P747"/>
  <c r="O747"/>
  <c r="O746" s="1"/>
  <c r="O745" s="1"/>
  <c r="O744" s="1"/>
  <c r="O743" s="1"/>
  <c r="R746"/>
  <c r="R745" s="1"/>
  <c r="R744" s="1"/>
  <c r="R743" s="1"/>
  <c r="P746"/>
  <c r="P745" s="1"/>
  <c r="P744" s="1"/>
  <c r="P743" s="1"/>
  <c r="R740"/>
  <c r="Q740"/>
  <c r="Q739" s="1"/>
  <c r="Q738" s="1"/>
  <c r="Q737" s="1"/>
  <c r="Q729" s="1"/>
  <c r="P740"/>
  <c r="P739" s="1"/>
  <c r="P738" s="1"/>
  <c r="P737" s="1"/>
  <c r="P729" s="1"/>
  <c r="O740"/>
  <c r="O739" s="1"/>
  <c r="O738" s="1"/>
  <c r="O737" s="1"/>
  <c r="R739"/>
  <c r="R738"/>
  <c r="R737" s="1"/>
  <c r="R729" s="1"/>
  <c r="R735"/>
  <c r="Q735"/>
  <c r="P735"/>
  <c r="O735"/>
  <c r="R734"/>
  <c r="Q734"/>
  <c r="P734"/>
  <c r="O734"/>
  <c r="R732"/>
  <c r="Q732"/>
  <c r="P732"/>
  <c r="O732"/>
  <c r="R731"/>
  <c r="Q731"/>
  <c r="P731"/>
  <c r="O731"/>
  <c r="R730"/>
  <c r="Q730"/>
  <c r="P730"/>
  <c r="O730"/>
  <c r="R726"/>
  <c r="Q726"/>
  <c r="Q725" s="1"/>
  <c r="P726"/>
  <c r="P725" s="1"/>
  <c r="O726"/>
  <c r="O725" s="1"/>
  <c r="R725"/>
  <c r="Q723"/>
  <c r="Q722" s="1"/>
  <c r="P723"/>
  <c r="P722" s="1"/>
  <c r="O723"/>
  <c r="O722" s="1"/>
  <c r="R719"/>
  <c r="Q719"/>
  <c r="P719"/>
  <c r="O719"/>
  <c r="R718"/>
  <c r="R717" s="1"/>
  <c r="Q718"/>
  <c r="P718"/>
  <c r="P717" s="1"/>
  <c r="O718"/>
  <c r="O717" s="1"/>
  <c r="Q717"/>
  <c r="R714"/>
  <c r="Q714"/>
  <c r="P714"/>
  <c r="P713" s="1"/>
  <c r="O714"/>
  <c r="O713" s="1"/>
  <c r="R713"/>
  <c r="Q713"/>
  <c r="R711"/>
  <c r="Q711"/>
  <c r="P711"/>
  <c r="P710" s="1"/>
  <c r="O711"/>
  <c r="O710" s="1"/>
  <c r="R710"/>
  <c r="R709" s="1"/>
  <c r="Q710"/>
  <c r="R707"/>
  <c r="R705" s="1"/>
  <c r="Q707"/>
  <c r="Q705" s="1"/>
  <c r="P707"/>
  <c r="P706" s="1"/>
  <c r="O707"/>
  <c r="O705" s="1"/>
  <c r="R706"/>
  <c r="Q706"/>
  <c r="R700"/>
  <c r="R699" s="1"/>
  <c r="R695" s="1"/>
  <c r="R694" s="1"/>
  <c r="R693" s="1"/>
  <c r="Q700"/>
  <c r="Q699" s="1"/>
  <c r="Q695" s="1"/>
  <c r="Q694" s="1"/>
  <c r="Q693" s="1"/>
  <c r="P700"/>
  <c r="O700"/>
  <c r="O699" s="1"/>
  <c r="O695" s="1"/>
  <c r="O694" s="1"/>
  <c r="O693" s="1"/>
  <c r="P699"/>
  <c r="P695" s="1"/>
  <c r="P694" s="1"/>
  <c r="P693" s="1"/>
  <c r="R697"/>
  <c r="Q697"/>
  <c r="P697"/>
  <c r="O697"/>
  <c r="R689"/>
  <c r="Q689"/>
  <c r="P689"/>
  <c r="O689"/>
  <c r="O688" s="1"/>
  <c r="R688"/>
  <c r="Q688"/>
  <c r="P688"/>
  <c r="R686"/>
  <c r="Q686"/>
  <c r="P686"/>
  <c r="O686"/>
  <c r="O685" s="1"/>
  <c r="R685"/>
  <c r="Q685"/>
  <c r="P685"/>
  <c r="R683"/>
  <c r="Q683"/>
  <c r="P683"/>
  <c r="O683"/>
  <c r="R682"/>
  <c r="Q682"/>
  <c r="P682"/>
  <c r="O682"/>
  <c r="R680"/>
  <c r="Q680"/>
  <c r="P680"/>
  <c r="O680"/>
  <c r="O679" s="1"/>
  <c r="R679"/>
  <c r="Q679"/>
  <c r="P679"/>
  <c r="R677"/>
  <c r="Q677"/>
  <c r="P677"/>
  <c r="O677"/>
  <c r="R676"/>
  <c r="Q676"/>
  <c r="P676"/>
  <c r="O676"/>
  <c r="R674"/>
  <c r="Q674"/>
  <c r="P674"/>
  <c r="O674"/>
  <c r="R672"/>
  <c r="Q672"/>
  <c r="P672"/>
  <c r="O672"/>
  <c r="R670"/>
  <c r="P670"/>
  <c r="R666"/>
  <c r="Q666"/>
  <c r="P666"/>
  <c r="O666"/>
  <c r="O665" s="1"/>
  <c r="O664" s="1"/>
  <c r="R665"/>
  <c r="R664" s="1"/>
  <c r="Q665"/>
  <c r="Q664" s="1"/>
  <c r="P665"/>
  <c r="P664" s="1"/>
  <c r="R662"/>
  <c r="R661" s="1"/>
  <c r="R660" s="1"/>
  <c r="P662"/>
  <c r="P661" s="1"/>
  <c r="P660" s="1"/>
  <c r="R655"/>
  <c r="Q655"/>
  <c r="P655"/>
  <c r="O655"/>
  <c r="R654"/>
  <c r="Q654"/>
  <c r="P654"/>
  <c r="O654"/>
  <c r="R653"/>
  <c r="Q653"/>
  <c r="P653"/>
  <c r="O653"/>
  <c r="O652" s="1"/>
  <c r="R652"/>
  <c r="Q652"/>
  <c r="P652"/>
  <c r="R650"/>
  <c r="Q650"/>
  <c r="P650"/>
  <c r="O650"/>
  <c r="R649"/>
  <c r="Q649"/>
  <c r="P649"/>
  <c r="O649"/>
  <c r="R647"/>
  <c r="Q647"/>
  <c r="P647"/>
  <c r="O647"/>
  <c r="O646" s="1"/>
  <c r="O645" s="1"/>
  <c r="R646"/>
  <c r="R645" s="1"/>
  <c r="Q646"/>
  <c r="Q645" s="1"/>
  <c r="P646"/>
  <c r="P645"/>
  <c r="R643"/>
  <c r="R642" s="1"/>
  <c r="R641" s="1"/>
  <c r="P643"/>
  <c r="P642" s="1"/>
  <c r="P641" s="1"/>
  <c r="R636"/>
  <c r="Q636"/>
  <c r="P636"/>
  <c r="O636"/>
  <c r="R635"/>
  <c r="Q635"/>
  <c r="P635"/>
  <c r="O635"/>
  <c r="R633"/>
  <c r="Q633"/>
  <c r="P633"/>
  <c r="O633"/>
  <c r="R632"/>
  <c r="Q632"/>
  <c r="P632"/>
  <c r="O632"/>
  <c r="R630"/>
  <c r="Q630"/>
  <c r="P630"/>
  <c r="O630"/>
  <c r="R629"/>
  <c r="Q629"/>
  <c r="Q628" s="1"/>
  <c r="P629"/>
  <c r="P628" s="1"/>
  <c r="O629"/>
  <c r="O628" s="1"/>
  <c r="R628"/>
  <c r="R626"/>
  <c r="Q626"/>
  <c r="Q625" s="1"/>
  <c r="Q624" s="1"/>
  <c r="P626"/>
  <c r="P625" s="1"/>
  <c r="P624" s="1"/>
  <c r="R625"/>
  <c r="R624" s="1"/>
  <c r="R622"/>
  <c r="P622"/>
  <c r="P621" s="1"/>
  <c r="P620" s="1"/>
  <c r="R621"/>
  <c r="R620" s="1"/>
  <c r="R615"/>
  <c r="Q615"/>
  <c r="Q614" s="1"/>
  <c r="P615"/>
  <c r="P614" s="1"/>
  <c r="O615"/>
  <c r="O614" s="1"/>
  <c r="R614"/>
  <c r="R612"/>
  <c r="R611" s="1"/>
  <c r="Q612"/>
  <c r="Q611" s="1"/>
  <c r="O612"/>
  <c r="O611" s="1"/>
  <c r="R609"/>
  <c r="R608" s="1"/>
  <c r="Q609"/>
  <c r="Q608" s="1"/>
  <c r="O609"/>
  <c r="O608" s="1"/>
  <c r="R606"/>
  <c r="R605" s="1"/>
  <c r="Q606"/>
  <c r="Q605" s="1"/>
  <c r="O606"/>
  <c r="O605" s="1"/>
  <c r="R603"/>
  <c r="Q603"/>
  <c r="Q602" s="1"/>
  <c r="P603"/>
  <c r="P602" s="1"/>
  <c r="O603"/>
  <c r="O602" s="1"/>
  <c r="R602"/>
  <c r="R600"/>
  <c r="R599" s="1"/>
  <c r="Q600"/>
  <c r="Q599" s="1"/>
  <c r="O600"/>
  <c r="O599"/>
  <c r="R597"/>
  <c r="Q597"/>
  <c r="Q596" s="1"/>
  <c r="O597"/>
  <c r="O596" s="1"/>
  <c r="R596"/>
  <c r="R593"/>
  <c r="Q593"/>
  <c r="Q592" s="1"/>
  <c r="P593"/>
  <c r="P592" s="1"/>
  <c r="O593"/>
  <c r="O592" s="1"/>
  <c r="R592"/>
  <c r="R590"/>
  <c r="Q590"/>
  <c r="Q589" s="1"/>
  <c r="O590"/>
  <c r="O589" s="1"/>
  <c r="R589"/>
  <c r="R586"/>
  <c r="Q586"/>
  <c r="Q585" s="1"/>
  <c r="O586"/>
  <c r="O585" s="1"/>
  <c r="R585"/>
  <c r="R583"/>
  <c r="Q583"/>
  <c r="Q582" s="1"/>
  <c r="Q581" s="1"/>
  <c r="P583"/>
  <c r="P582" s="1"/>
  <c r="P581" s="1"/>
  <c r="O583"/>
  <c r="O582" s="1"/>
  <c r="O581" s="1"/>
  <c r="R582"/>
  <c r="R581" s="1"/>
  <c r="R579"/>
  <c r="R578" s="1"/>
  <c r="R577" s="1"/>
  <c r="P579"/>
  <c r="P578"/>
  <c r="P577" s="1"/>
  <c r="R575"/>
  <c r="Q575"/>
  <c r="P575"/>
  <c r="O575"/>
  <c r="R574"/>
  <c r="Q574"/>
  <c r="Q573" s="1"/>
  <c r="P574"/>
  <c r="P573" s="1"/>
  <c r="O574"/>
  <c r="O573" s="1"/>
  <c r="R573"/>
  <c r="R568"/>
  <c r="Q568"/>
  <c r="Q567" s="1"/>
  <c r="P568"/>
  <c r="P567" s="1"/>
  <c r="O568"/>
  <c r="O567" s="1"/>
  <c r="R567"/>
  <c r="R564"/>
  <c r="Q564"/>
  <c r="Q563" s="1"/>
  <c r="P564"/>
  <c r="P563" s="1"/>
  <c r="O564"/>
  <c r="O563" s="1"/>
  <c r="R563"/>
  <c r="R556"/>
  <c r="Q556"/>
  <c r="Q555" s="1"/>
  <c r="P556"/>
  <c r="P555" s="1"/>
  <c r="O556"/>
  <c r="O555" s="1"/>
  <c r="O554" s="1"/>
  <c r="R555"/>
  <c r="R551"/>
  <c r="Q551"/>
  <c r="Q550" s="1"/>
  <c r="P551"/>
  <c r="P550" s="1"/>
  <c r="O551"/>
  <c r="O550" s="1"/>
  <c r="R550"/>
  <c r="R548"/>
  <c r="P548"/>
  <c r="R547"/>
  <c r="R546" s="1"/>
  <c r="P547"/>
  <c r="P546" s="1"/>
  <c r="R543"/>
  <c r="R542" s="1"/>
  <c r="R541" s="1"/>
  <c r="P543"/>
  <c r="P542" s="1"/>
  <c r="P541" s="1"/>
  <c r="O543"/>
  <c r="O542" s="1"/>
  <c r="O541" s="1"/>
  <c r="R538"/>
  <c r="R537" s="1"/>
  <c r="R536" s="1"/>
  <c r="P538"/>
  <c r="P537" s="1"/>
  <c r="P536" s="1"/>
  <c r="R530"/>
  <c r="Q530"/>
  <c r="P530"/>
  <c r="O530"/>
  <c r="O529" s="1"/>
  <c r="O528" s="1"/>
  <c r="O527" s="1"/>
  <c r="R529"/>
  <c r="R528" s="1"/>
  <c r="R527" s="1"/>
  <c r="Q529"/>
  <c r="P529"/>
  <c r="P528" s="1"/>
  <c r="P527" s="1"/>
  <c r="Q528"/>
  <c r="Q527" s="1"/>
  <c r="R525"/>
  <c r="Q525"/>
  <c r="P525"/>
  <c r="O525"/>
  <c r="O524" s="1"/>
  <c r="O523" s="1"/>
  <c r="O522" s="1"/>
  <c r="O521" s="1"/>
  <c r="R524"/>
  <c r="Q524"/>
  <c r="Q523" s="1"/>
  <c r="Q522" s="1"/>
  <c r="P524"/>
  <c r="P523" s="1"/>
  <c r="P522" s="1"/>
  <c r="P521" s="1"/>
  <c r="R523"/>
  <c r="R522" s="1"/>
  <c r="R517"/>
  <c r="R516" s="1"/>
  <c r="P517"/>
  <c r="P516" s="1"/>
  <c r="O517"/>
  <c r="O516" s="1"/>
  <c r="R513"/>
  <c r="Q513"/>
  <c r="P513"/>
  <c r="P512" s="1"/>
  <c r="O513"/>
  <c r="O512" s="1"/>
  <c r="R512"/>
  <c r="Q512"/>
  <c r="R510"/>
  <c r="Q510"/>
  <c r="P510"/>
  <c r="P509" s="1"/>
  <c r="O510"/>
  <c r="O509" s="1"/>
  <c r="R509"/>
  <c r="Q509"/>
  <c r="R506"/>
  <c r="Q506"/>
  <c r="P506"/>
  <c r="P505" s="1"/>
  <c r="O506"/>
  <c r="O505" s="1"/>
  <c r="R505"/>
  <c r="Q505"/>
  <c r="R503"/>
  <c r="Q503"/>
  <c r="P503"/>
  <c r="P502" s="1"/>
  <c r="O503"/>
  <c r="O502" s="1"/>
  <c r="R502"/>
  <c r="Q502"/>
  <c r="R498"/>
  <c r="P498"/>
  <c r="O498"/>
  <c r="R497"/>
  <c r="P497"/>
  <c r="O497"/>
  <c r="R494"/>
  <c r="Q494"/>
  <c r="P494"/>
  <c r="O494"/>
  <c r="R493"/>
  <c r="Q493"/>
  <c r="P493"/>
  <c r="O493"/>
  <c r="R491"/>
  <c r="Q491"/>
  <c r="P491"/>
  <c r="O491"/>
  <c r="R490"/>
  <c r="Q490"/>
  <c r="P490"/>
  <c r="O490"/>
  <c r="R487"/>
  <c r="Q487"/>
  <c r="P487"/>
  <c r="P486" s="1"/>
  <c r="O487"/>
  <c r="O486" s="1"/>
  <c r="R486"/>
  <c r="Q486"/>
  <c r="R484"/>
  <c r="Q484"/>
  <c r="P484"/>
  <c r="P483" s="1"/>
  <c r="O484"/>
  <c r="O483" s="1"/>
  <c r="R483"/>
  <c r="Q483"/>
  <c r="R478"/>
  <c r="Q478"/>
  <c r="P478"/>
  <c r="P477" s="1"/>
  <c r="O478"/>
  <c r="O477" s="1"/>
  <c r="R477"/>
  <c r="Q477"/>
  <c r="R474"/>
  <c r="Q474"/>
  <c r="P474"/>
  <c r="P473" s="1"/>
  <c r="R473"/>
  <c r="Q473"/>
  <c r="R470"/>
  <c r="Q470"/>
  <c r="P470"/>
  <c r="P469" s="1"/>
  <c r="O470"/>
  <c r="O469" s="1"/>
  <c r="R469"/>
  <c r="Q469"/>
  <c r="R467"/>
  <c r="Q467"/>
  <c r="P467"/>
  <c r="O467"/>
  <c r="R466"/>
  <c r="Q466"/>
  <c r="P466"/>
  <c r="O466"/>
  <c r="R463"/>
  <c r="Q463"/>
  <c r="P463"/>
  <c r="P462" s="1"/>
  <c r="O463"/>
  <c r="O462" s="1"/>
  <c r="R462"/>
  <c r="Q462"/>
  <c r="R460"/>
  <c r="Q460"/>
  <c r="P460"/>
  <c r="P459" s="1"/>
  <c r="O460"/>
  <c r="R459"/>
  <c r="Q459"/>
  <c r="O459"/>
  <c r="R455"/>
  <c r="Q455"/>
  <c r="P455"/>
  <c r="P454" s="1"/>
  <c r="R454"/>
  <c r="Q454"/>
  <c r="R451"/>
  <c r="Q451"/>
  <c r="P451"/>
  <c r="P450" s="1"/>
  <c r="O451"/>
  <c r="O450" s="1"/>
  <c r="R450"/>
  <c r="Q450"/>
  <c r="R448"/>
  <c r="Q448"/>
  <c r="P448"/>
  <c r="P447" s="1"/>
  <c r="O448"/>
  <c r="O447" s="1"/>
  <c r="R447"/>
  <c r="Q447"/>
  <c r="R444"/>
  <c r="Q444"/>
  <c r="P444"/>
  <c r="P443" s="1"/>
  <c r="O444"/>
  <c r="O443" s="1"/>
  <c r="R443"/>
  <c r="Q443"/>
  <c r="R441"/>
  <c r="Q441"/>
  <c r="P441"/>
  <c r="O441"/>
  <c r="R440"/>
  <c r="Q440"/>
  <c r="P440"/>
  <c r="P439" s="1"/>
  <c r="O440"/>
  <c r="R434"/>
  <c r="Q434"/>
  <c r="P434"/>
  <c r="O434"/>
  <c r="R433"/>
  <c r="Q433"/>
  <c r="P433"/>
  <c r="O433"/>
  <c r="R431"/>
  <c r="R430" s="1"/>
  <c r="R429" s="1"/>
  <c r="P431"/>
  <c r="P430" s="1"/>
  <c r="P429" s="1"/>
  <c r="P428" s="1"/>
  <c r="O431"/>
  <c r="O430" s="1"/>
  <c r="O429" s="1"/>
  <c r="O428" s="1"/>
  <c r="R426"/>
  <c r="R425" s="1"/>
  <c r="Q426"/>
  <c r="Q425" s="1"/>
  <c r="P426"/>
  <c r="P425" s="1"/>
  <c r="O426"/>
  <c r="O425" s="1"/>
  <c r="R423"/>
  <c r="Q423"/>
  <c r="P423"/>
  <c r="R422"/>
  <c r="R421" s="1"/>
  <c r="Q422"/>
  <c r="Q421" s="1"/>
  <c r="P422"/>
  <c r="P421" s="1"/>
  <c r="R419"/>
  <c r="Q419"/>
  <c r="P419"/>
  <c r="R418"/>
  <c r="R417" s="1"/>
  <c r="Q418"/>
  <c r="Q417" s="1"/>
  <c r="P418"/>
  <c r="P417" s="1"/>
  <c r="R411"/>
  <c r="Q411"/>
  <c r="P411"/>
  <c r="O411"/>
  <c r="O410" s="1"/>
  <c r="O409" s="1"/>
  <c r="R410"/>
  <c r="Q410"/>
  <c r="Q409" s="1"/>
  <c r="P410"/>
  <c r="P409" s="1"/>
  <c r="R409"/>
  <c r="R407"/>
  <c r="P407"/>
  <c r="R406"/>
  <c r="P406"/>
  <c r="P405" s="1"/>
  <c r="P404" s="1"/>
  <c r="R405"/>
  <c r="R402"/>
  <c r="Q402"/>
  <c r="P402"/>
  <c r="O402"/>
  <c r="R401"/>
  <c r="Q401"/>
  <c r="P401"/>
  <c r="O401"/>
  <c r="O400" s="1"/>
  <c r="R400"/>
  <c r="Q400"/>
  <c r="P400"/>
  <c r="R398"/>
  <c r="Q398"/>
  <c r="P398"/>
  <c r="O398"/>
  <c r="O397" s="1"/>
  <c r="O396" s="1"/>
  <c r="R397"/>
  <c r="R396" s="1"/>
  <c r="Q397"/>
  <c r="Q396" s="1"/>
  <c r="Q395" s="1"/>
  <c r="P397"/>
  <c r="P396" s="1"/>
  <c r="P395" s="1"/>
  <c r="R391"/>
  <c r="Q391"/>
  <c r="P391"/>
  <c r="O391"/>
  <c r="O390" s="1"/>
  <c r="R390"/>
  <c r="Q390"/>
  <c r="P390"/>
  <c r="R388"/>
  <c r="Q388"/>
  <c r="P388"/>
  <c r="O388"/>
  <c r="R386"/>
  <c r="Q386"/>
  <c r="P386"/>
  <c r="O386"/>
  <c r="O385" s="1"/>
  <c r="R385"/>
  <c r="R384" s="1"/>
  <c r="R383" s="1"/>
  <c r="Q385"/>
  <c r="P385"/>
  <c r="P384" s="1"/>
  <c r="P383" s="1"/>
  <c r="Q384"/>
  <c r="Q383" s="1"/>
  <c r="R381"/>
  <c r="Q381"/>
  <c r="P381"/>
  <c r="O381"/>
  <c r="O380" s="1"/>
  <c r="O379" s="1"/>
  <c r="O378" s="1"/>
  <c r="R380"/>
  <c r="Q380"/>
  <c r="Q379" s="1"/>
  <c r="Q378" s="1"/>
  <c r="P380"/>
  <c r="P379" s="1"/>
  <c r="P378" s="1"/>
  <c r="R379"/>
  <c r="R378" s="1"/>
  <c r="R376"/>
  <c r="Q376"/>
  <c r="P376"/>
  <c r="O376"/>
  <c r="O375" s="1"/>
  <c r="O374" s="1"/>
  <c r="O373" s="1"/>
  <c r="R375"/>
  <c r="R374" s="1"/>
  <c r="R373" s="1"/>
  <c r="Q375"/>
  <c r="P375"/>
  <c r="P374" s="1"/>
  <c r="P373" s="1"/>
  <c r="Q374"/>
  <c r="Q373" s="1"/>
  <c r="Q372" s="1"/>
  <c r="Q368"/>
  <c r="Q367" s="1"/>
  <c r="Q366" s="1"/>
  <c r="Q365" s="1"/>
  <c r="Q364" s="1"/>
  <c r="Q363" s="1"/>
  <c r="P368"/>
  <c r="P367" s="1"/>
  <c r="P366" s="1"/>
  <c r="P365" s="1"/>
  <c r="P364" s="1"/>
  <c r="P363" s="1"/>
  <c r="O368"/>
  <c r="O367" s="1"/>
  <c r="O366" s="1"/>
  <c r="O365" s="1"/>
  <c r="O364" s="1"/>
  <c r="O363" s="1"/>
  <c r="R365"/>
  <c r="R364" s="1"/>
  <c r="R363" s="1"/>
  <c r="R360"/>
  <c r="R359" s="1"/>
  <c r="R358" s="1"/>
  <c r="R357" s="1"/>
  <c r="Q360"/>
  <c r="Q359" s="1"/>
  <c r="Q358" s="1"/>
  <c r="Q357" s="1"/>
  <c r="P360"/>
  <c r="P359" s="1"/>
  <c r="P358" s="1"/>
  <c r="P357" s="1"/>
  <c r="O360"/>
  <c r="O359" s="1"/>
  <c r="O358" s="1"/>
  <c r="O357" s="1"/>
  <c r="R355"/>
  <c r="P355"/>
  <c r="R353"/>
  <c r="P353"/>
  <c r="R351"/>
  <c r="R350" s="1"/>
  <c r="R349" s="1"/>
  <c r="P351"/>
  <c r="R347"/>
  <c r="R346" s="1"/>
  <c r="Q347"/>
  <c r="Q346" s="1"/>
  <c r="P347"/>
  <c r="P346" s="1"/>
  <c r="O347"/>
  <c r="O346" s="1"/>
  <c r="R342"/>
  <c r="Q342"/>
  <c r="P342"/>
  <c r="O342"/>
  <c r="R340"/>
  <c r="P340"/>
  <c r="P339" s="1"/>
  <c r="O340"/>
  <c r="O339" s="1"/>
  <c r="R337"/>
  <c r="Q337"/>
  <c r="P337"/>
  <c r="O337"/>
  <c r="R336"/>
  <c r="Q336"/>
  <c r="P336"/>
  <c r="O336"/>
  <c r="R334"/>
  <c r="Q334"/>
  <c r="P334"/>
  <c r="R333"/>
  <c r="Q333"/>
  <c r="P333"/>
  <c r="R331"/>
  <c r="Q331"/>
  <c r="P331"/>
  <c r="O331"/>
  <c r="O330" s="1"/>
  <c r="R330"/>
  <c r="Q330"/>
  <c r="P330"/>
  <c r="P329" s="1"/>
  <c r="R329"/>
  <c r="R326"/>
  <c r="Q326"/>
  <c r="P326"/>
  <c r="P325" s="1"/>
  <c r="P324" s="1"/>
  <c r="P323" s="1"/>
  <c r="O326"/>
  <c r="O325" s="1"/>
  <c r="O324" s="1"/>
  <c r="O323" s="1"/>
  <c r="R325"/>
  <c r="Q325"/>
  <c r="Q324" s="1"/>
  <c r="Q323" s="1"/>
  <c r="R324"/>
  <c r="R323" s="1"/>
  <c r="R318"/>
  <c r="P318"/>
  <c r="P317" s="1"/>
  <c r="R317"/>
  <c r="R315"/>
  <c r="Q315"/>
  <c r="Q314" s="1"/>
  <c r="Q313" s="1"/>
  <c r="P315"/>
  <c r="P314" s="1"/>
  <c r="P313" s="1"/>
  <c r="O315"/>
  <c r="O314" s="1"/>
  <c r="O313" s="1"/>
  <c r="R314"/>
  <c r="R313"/>
  <c r="R311"/>
  <c r="Q311"/>
  <c r="Q310" s="1"/>
  <c r="Q309" s="1"/>
  <c r="P311"/>
  <c r="P310" s="1"/>
  <c r="P309" s="1"/>
  <c r="O311"/>
  <c r="O310" s="1"/>
  <c r="O309" s="1"/>
  <c r="R310"/>
  <c r="R309" s="1"/>
  <c r="R307"/>
  <c r="Q307"/>
  <c r="Q306" s="1"/>
  <c r="P307"/>
  <c r="P306" s="1"/>
  <c r="O307"/>
  <c r="O306" s="1"/>
  <c r="R306"/>
  <c r="Q304"/>
  <c r="Q303" s="1"/>
  <c r="P304"/>
  <c r="P303" s="1"/>
  <c r="O304"/>
  <c r="O303" s="1"/>
  <c r="R295"/>
  <c r="Q295"/>
  <c r="P295"/>
  <c r="P294" s="1"/>
  <c r="P293" s="1"/>
  <c r="P292" s="1"/>
  <c r="P291" s="1"/>
  <c r="O295"/>
  <c r="O294" s="1"/>
  <c r="O293" s="1"/>
  <c r="O292" s="1"/>
  <c r="O291" s="1"/>
  <c r="R294"/>
  <c r="Q294"/>
  <c r="Q293" s="1"/>
  <c r="Q292" s="1"/>
  <c r="Q291" s="1"/>
  <c r="R293"/>
  <c r="R292" s="1"/>
  <c r="R291" s="1"/>
  <c r="R287"/>
  <c r="P287"/>
  <c r="P286" s="1"/>
  <c r="P285" s="1"/>
  <c r="P284" s="1"/>
  <c r="P283" s="1"/>
  <c r="R286"/>
  <c r="R285"/>
  <c r="R284" s="1"/>
  <c r="R283" s="1"/>
  <c r="R280"/>
  <c r="Q280"/>
  <c r="P280"/>
  <c r="P279" s="1"/>
  <c r="P278" s="1"/>
  <c r="P277" s="1"/>
  <c r="O280"/>
  <c r="O279" s="1"/>
  <c r="O278" s="1"/>
  <c r="O277" s="1"/>
  <c r="R279"/>
  <c r="R278" s="1"/>
  <c r="R277" s="1"/>
  <c r="Q279"/>
  <c r="Q278" s="1"/>
  <c r="Q277" s="1"/>
  <c r="R275"/>
  <c r="Q275"/>
  <c r="P275"/>
  <c r="P274" s="1"/>
  <c r="O275"/>
  <c r="O274" s="1"/>
  <c r="R274"/>
  <c r="Q274"/>
  <c r="R272"/>
  <c r="Q272"/>
  <c r="P272"/>
  <c r="O272"/>
  <c r="R270"/>
  <c r="Q270"/>
  <c r="P270"/>
  <c r="O270"/>
  <c r="R268"/>
  <c r="P268"/>
  <c r="P267" s="1"/>
  <c r="P266" s="1"/>
  <c r="R264"/>
  <c r="Q264"/>
  <c r="P264"/>
  <c r="P263" s="1"/>
  <c r="P262" s="1"/>
  <c r="O264"/>
  <c r="O263" s="1"/>
  <c r="O262" s="1"/>
  <c r="R263"/>
  <c r="R262" s="1"/>
  <c r="Q263"/>
  <c r="Q262" s="1"/>
  <c r="R259"/>
  <c r="Q259"/>
  <c r="P259"/>
  <c r="P258" s="1"/>
  <c r="P257" s="1"/>
  <c r="P256" s="1"/>
  <c r="O259"/>
  <c r="O258" s="1"/>
  <c r="O257" s="1"/>
  <c r="O256" s="1"/>
  <c r="R258"/>
  <c r="R257" s="1"/>
  <c r="R256" s="1"/>
  <c r="Q258"/>
  <c r="Q257" s="1"/>
  <c r="Q256" s="1"/>
  <c r="R252"/>
  <c r="Q252"/>
  <c r="P252"/>
  <c r="P251" s="1"/>
  <c r="P250" s="1"/>
  <c r="P249" s="1"/>
  <c r="O252"/>
  <c r="O251" s="1"/>
  <c r="O250" s="1"/>
  <c r="O249" s="1"/>
  <c r="R251"/>
  <c r="R250" s="1"/>
  <c r="R249" s="1"/>
  <c r="Q251"/>
  <c r="Q250" s="1"/>
  <c r="Q249" s="1"/>
  <c r="R247"/>
  <c r="Q247"/>
  <c r="P247"/>
  <c r="O247"/>
  <c r="R245"/>
  <c r="Q245"/>
  <c r="P245"/>
  <c r="O245"/>
  <c r="R243"/>
  <c r="P243"/>
  <c r="R242"/>
  <c r="R241" s="1"/>
  <c r="R240" s="1"/>
  <c r="R235"/>
  <c r="Q235"/>
  <c r="P235"/>
  <c r="O235"/>
  <c r="R234"/>
  <c r="R233" s="1"/>
  <c r="Q234"/>
  <c r="Q233" s="1"/>
  <c r="P234"/>
  <c r="P233" s="1"/>
  <c r="O234"/>
  <c r="O233" s="1"/>
  <c r="R231"/>
  <c r="R230" s="1"/>
  <c r="R229" s="1"/>
  <c r="P231"/>
  <c r="P230" s="1"/>
  <c r="P229" s="1"/>
  <c r="R225"/>
  <c r="Q225"/>
  <c r="P225"/>
  <c r="O225"/>
  <c r="R224"/>
  <c r="Q224"/>
  <c r="P224"/>
  <c r="P223" s="1"/>
  <c r="P222" s="1"/>
  <c r="P221" s="1"/>
  <c r="O224"/>
  <c r="O223" s="1"/>
  <c r="O222" s="1"/>
  <c r="O221" s="1"/>
  <c r="R223"/>
  <c r="R222" s="1"/>
  <c r="R221" s="1"/>
  <c r="Q223"/>
  <c r="Q222" s="1"/>
  <c r="Q221" s="1"/>
  <c r="R218"/>
  <c r="Q218"/>
  <c r="P218"/>
  <c r="P217" s="1"/>
  <c r="P216" s="1"/>
  <c r="P215" s="1"/>
  <c r="P214" s="1"/>
  <c r="O218"/>
  <c r="R217"/>
  <c r="R216" s="1"/>
  <c r="R215" s="1"/>
  <c r="R214" s="1"/>
  <c r="Q217"/>
  <c r="Q216" s="1"/>
  <c r="Q215" s="1"/>
  <c r="Q214" s="1"/>
  <c r="O217"/>
  <c r="O216" s="1"/>
  <c r="O215" s="1"/>
  <c r="O214" s="1"/>
  <c r="R211"/>
  <c r="Q211"/>
  <c r="P211"/>
  <c r="P210" s="1"/>
  <c r="P209" s="1"/>
  <c r="P208" s="1"/>
  <c r="P207" s="1"/>
  <c r="O211"/>
  <c r="R210"/>
  <c r="R209" s="1"/>
  <c r="R208" s="1"/>
  <c r="R207" s="1"/>
  <c r="Q210"/>
  <c r="Q209" s="1"/>
  <c r="Q208" s="1"/>
  <c r="Q207" s="1"/>
  <c r="O210"/>
  <c r="O209" s="1"/>
  <c r="O208" s="1"/>
  <c r="O207" s="1"/>
  <c r="R204"/>
  <c r="Q204"/>
  <c r="P204"/>
  <c r="P203" s="1"/>
  <c r="P202" s="1"/>
  <c r="P201" s="1"/>
  <c r="P200" s="1"/>
  <c r="O204"/>
  <c r="R203"/>
  <c r="R202" s="1"/>
  <c r="R201" s="1"/>
  <c r="R200" s="1"/>
  <c r="Q203"/>
  <c r="Q202" s="1"/>
  <c r="Q201" s="1"/>
  <c r="Q200" s="1"/>
  <c r="O203"/>
  <c r="O202" s="1"/>
  <c r="O201" s="1"/>
  <c r="O200" s="1"/>
  <c r="R197"/>
  <c r="Q197"/>
  <c r="P197"/>
  <c r="P196" s="1"/>
  <c r="O197"/>
  <c r="O196" s="1"/>
  <c r="R196"/>
  <c r="Q196"/>
  <c r="R194"/>
  <c r="Q194"/>
  <c r="P194"/>
  <c r="O194"/>
  <c r="R192"/>
  <c r="Q192"/>
  <c r="P192"/>
  <c r="P191" s="1"/>
  <c r="O192"/>
  <c r="O191" s="1"/>
  <c r="R191"/>
  <c r="Q191"/>
  <c r="Q190" s="1"/>
  <c r="Q189" s="1"/>
  <c r="R187"/>
  <c r="Q187"/>
  <c r="P187"/>
  <c r="P186" s="1"/>
  <c r="O187"/>
  <c r="R186"/>
  <c r="Q186"/>
  <c r="O186"/>
  <c r="R184"/>
  <c r="Q184"/>
  <c r="P184"/>
  <c r="O184"/>
  <c r="R182"/>
  <c r="Q182"/>
  <c r="P182"/>
  <c r="P181" s="1"/>
  <c r="O182"/>
  <c r="O181" s="1"/>
  <c r="O180" s="1"/>
  <c r="O179" s="1"/>
  <c r="R181"/>
  <c r="Q181"/>
  <c r="R174"/>
  <c r="Q174"/>
  <c r="P174"/>
  <c r="P173" s="1"/>
  <c r="P172" s="1"/>
  <c r="P171" s="1"/>
  <c r="O174"/>
  <c r="O173" s="1"/>
  <c r="O172" s="1"/>
  <c r="O171" s="1"/>
  <c r="R173"/>
  <c r="R172" s="1"/>
  <c r="R171" s="1"/>
  <c r="Q173"/>
  <c r="Q172" s="1"/>
  <c r="Q171" s="1"/>
  <c r="R168"/>
  <c r="Q168"/>
  <c r="P168"/>
  <c r="P167" s="1"/>
  <c r="O168"/>
  <c r="O167" s="1"/>
  <c r="R167"/>
  <c r="Q167"/>
  <c r="R165"/>
  <c r="Q165"/>
  <c r="P165"/>
  <c r="O165"/>
  <c r="O164" s="1"/>
  <c r="R164"/>
  <c r="Q164"/>
  <c r="P164"/>
  <c r="R158"/>
  <c r="Q158"/>
  <c r="P158"/>
  <c r="O158"/>
  <c r="R157"/>
  <c r="Q157"/>
  <c r="P157"/>
  <c r="O157"/>
  <c r="O156" s="1"/>
  <c r="O155" s="1"/>
  <c r="O154" s="1"/>
  <c r="R156"/>
  <c r="R155" s="1"/>
  <c r="R154" s="1"/>
  <c r="Q156"/>
  <c r="Q155" s="1"/>
  <c r="Q154" s="1"/>
  <c r="P156"/>
  <c r="P155" s="1"/>
  <c r="P154" s="1"/>
  <c r="Q151"/>
  <c r="O151"/>
  <c r="R149"/>
  <c r="Q149"/>
  <c r="P149"/>
  <c r="O149"/>
  <c r="R147"/>
  <c r="Q147"/>
  <c r="P147"/>
  <c r="O147"/>
  <c r="R146"/>
  <c r="R145" s="1"/>
  <c r="R144" s="1"/>
  <c r="P146"/>
  <c r="P145" s="1"/>
  <c r="P144" s="1"/>
  <c r="O146"/>
  <c r="O145" s="1"/>
  <c r="O144" s="1"/>
  <c r="Q142"/>
  <c r="O142"/>
  <c r="R140"/>
  <c r="Q140"/>
  <c r="P140"/>
  <c r="O140"/>
  <c r="R138"/>
  <c r="Q138"/>
  <c r="P138"/>
  <c r="P137" s="1"/>
  <c r="P136" s="1"/>
  <c r="P135" s="1"/>
  <c r="O138"/>
  <c r="O137" s="1"/>
  <c r="O136" s="1"/>
  <c r="O135" s="1"/>
  <c r="R137"/>
  <c r="R136" s="1"/>
  <c r="R135" s="1"/>
  <c r="R130"/>
  <c r="Q130"/>
  <c r="P130"/>
  <c r="O130"/>
  <c r="O129" s="1"/>
  <c r="O128" s="1"/>
  <c r="O127" s="1"/>
  <c r="O126" s="1"/>
  <c r="R129"/>
  <c r="R128" s="1"/>
  <c r="R127" s="1"/>
  <c r="R126" s="1"/>
  <c r="Q129"/>
  <c r="Q128" s="1"/>
  <c r="Q127" s="1"/>
  <c r="Q126" s="1"/>
  <c r="P129"/>
  <c r="P128" s="1"/>
  <c r="P127" s="1"/>
  <c r="P126" s="1"/>
  <c r="R123"/>
  <c r="Q123"/>
  <c r="P123"/>
  <c r="O123"/>
  <c r="O122" s="1"/>
  <c r="R122"/>
  <c r="Q122"/>
  <c r="P122"/>
  <c r="R120"/>
  <c r="Q120"/>
  <c r="P120"/>
  <c r="O120"/>
  <c r="O119" s="1"/>
  <c r="R119"/>
  <c r="Q119"/>
  <c r="P119"/>
  <c r="R117"/>
  <c r="Q117"/>
  <c r="P117"/>
  <c r="O117"/>
  <c r="O116" s="1"/>
  <c r="R116"/>
  <c r="Q116"/>
  <c r="P116"/>
  <c r="R114"/>
  <c r="Q114"/>
  <c r="P114"/>
  <c r="O114"/>
  <c r="O113" s="1"/>
  <c r="R113"/>
  <c r="Q113"/>
  <c r="P113"/>
  <c r="R111"/>
  <c r="Q111"/>
  <c r="P111"/>
  <c r="O111"/>
  <c r="O110" s="1"/>
  <c r="R110"/>
  <c r="Q110"/>
  <c r="P110"/>
  <c r="R108"/>
  <c r="Q108"/>
  <c r="P108"/>
  <c r="O108"/>
  <c r="O107" s="1"/>
  <c r="R107"/>
  <c r="Q107"/>
  <c r="P107"/>
  <c r="P106" s="1"/>
  <c r="P99" s="1"/>
  <c r="R104"/>
  <c r="Q104"/>
  <c r="O104"/>
  <c r="R102"/>
  <c r="R101" s="1"/>
  <c r="R100" s="1"/>
  <c r="P101"/>
  <c r="R97"/>
  <c r="R96" s="1"/>
  <c r="Q97"/>
  <c r="Q96" s="1"/>
  <c r="P97"/>
  <c r="P96" s="1"/>
  <c r="O97"/>
  <c r="O96"/>
  <c r="R94"/>
  <c r="R93" s="1"/>
  <c r="Q94"/>
  <c r="Q93" s="1"/>
  <c r="P94"/>
  <c r="O94"/>
  <c r="O93" s="1"/>
  <c r="P93"/>
  <c r="R91"/>
  <c r="R90" s="1"/>
  <c r="Q91"/>
  <c r="Q90" s="1"/>
  <c r="P91"/>
  <c r="P90" s="1"/>
  <c r="O91"/>
  <c r="O90" s="1"/>
  <c r="R88"/>
  <c r="R87" s="1"/>
  <c r="Q88"/>
  <c r="Q87" s="1"/>
  <c r="P88"/>
  <c r="P87" s="1"/>
  <c r="O88"/>
  <c r="O87" s="1"/>
  <c r="R85"/>
  <c r="Q85"/>
  <c r="P85"/>
  <c r="O85"/>
  <c r="R84"/>
  <c r="Q84"/>
  <c r="P84"/>
  <c r="O84"/>
  <c r="R82"/>
  <c r="Q82"/>
  <c r="Q81" s="1"/>
  <c r="P82"/>
  <c r="P81" s="1"/>
  <c r="O82"/>
  <c r="R81"/>
  <c r="O81"/>
  <c r="R78"/>
  <c r="Q78"/>
  <c r="O78"/>
  <c r="R76"/>
  <c r="R75" s="1"/>
  <c r="R74" s="1"/>
  <c r="Q76"/>
  <c r="O76"/>
  <c r="P75"/>
  <c r="R69"/>
  <c r="Q69"/>
  <c r="P69"/>
  <c r="O69"/>
  <c r="O68" s="1"/>
  <c r="O67" s="1"/>
  <c r="O66" s="1"/>
  <c r="R68"/>
  <c r="R67" s="1"/>
  <c r="R66" s="1"/>
  <c r="Q68"/>
  <c r="Q67" s="1"/>
  <c r="Q66" s="1"/>
  <c r="P66"/>
  <c r="R64"/>
  <c r="Q64"/>
  <c r="Q63" s="1"/>
  <c r="Q62" s="1"/>
  <c r="Q61" s="1"/>
  <c r="Q60" s="1"/>
  <c r="P64"/>
  <c r="O64"/>
  <c r="O63" s="1"/>
  <c r="O62" s="1"/>
  <c r="O61" s="1"/>
  <c r="R63"/>
  <c r="R62" s="1"/>
  <c r="R61" s="1"/>
  <c r="P61"/>
  <c r="P60" s="1"/>
  <c r="R56"/>
  <c r="R55" s="1"/>
  <c r="Q56"/>
  <c r="Q55" s="1"/>
  <c r="O56"/>
  <c r="O55" s="1"/>
  <c r="P55"/>
  <c r="R53"/>
  <c r="Q53"/>
  <c r="O53"/>
  <c r="R51"/>
  <c r="Q51"/>
  <c r="O51"/>
  <c r="P50"/>
  <c r="P47"/>
  <c r="R44"/>
  <c r="Q44"/>
  <c r="P44"/>
  <c r="O44"/>
  <c r="R42"/>
  <c r="Q42"/>
  <c r="P42"/>
  <c r="O42"/>
  <c r="R40"/>
  <c r="R32"/>
  <c r="Q32"/>
  <c r="P32"/>
  <c r="O32"/>
  <c r="R30"/>
  <c r="Q30"/>
  <c r="P30"/>
  <c r="O30"/>
  <c r="R28"/>
  <c r="Q28"/>
  <c r="O28"/>
  <c r="R26"/>
  <c r="R25" s="1"/>
  <c r="P25"/>
  <c r="R23"/>
  <c r="R22" s="1"/>
  <c r="Q23"/>
  <c r="Q22" s="1"/>
  <c r="O23"/>
  <c r="O22" s="1"/>
  <c r="R20"/>
  <c r="R19" s="1"/>
  <c r="Q20"/>
  <c r="Q19" s="1"/>
  <c r="O20"/>
  <c r="O19" s="1"/>
  <c r="N1503"/>
  <c r="M1503"/>
  <c r="M1502" s="1"/>
  <c r="M1501" s="1"/>
  <c r="M1500" s="1"/>
  <c r="L1503"/>
  <c r="L1502" s="1"/>
  <c r="L1501" s="1"/>
  <c r="L1500" s="1"/>
  <c r="K1503"/>
  <c r="K1502" s="1"/>
  <c r="K1501" s="1"/>
  <c r="K1500" s="1"/>
  <c r="N1502"/>
  <c r="N1501"/>
  <c r="N1500"/>
  <c r="N1498"/>
  <c r="M1498"/>
  <c r="M1497" s="1"/>
  <c r="M1496" s="1"/>
  <c r="M1495" s="1"/>
  <c r="L1498"/>
  <c r="L1497" s="1"/>
  <c r="L1496" s="1"/>
  <c r="L1495" s="1"/>
  <c r="K1498"/>
  <c r="K1497" s="1"/>
  <c r="K1496" s="1"/>
  <c r="K1495" s="1"/>
  <c r="N1497"/>
  <c r="N1496" s="1"/>
  <c r="N1495" s="1"/>
  <c r="N1490"/>
  <c r="M1490"/>
  <c r="M1489" s="1"/>
  <c r="L1490"/>
  <c r="L1489" s="1"/>
  <c r="K1490"/>
  <c r="N1489"/>
  <c r="K1489"/>
  <c r="N1487"/>
  <c r="M1487"/>
  <c r="M1486" s="1"/>
  <c r="L1487"/>
  <c r="L1486" s="1"/>
  <c r="K1487"/>
  <c r="K1486" s="1"/>
  <c r="N1486"/>
  <c r="N1484"/>
  <c r="M1484"/>
  <c r="M1483" s="1"/>
  <c r="L1484"/>
  <c r="K1484"/>
  <c r="K1483" s="1"/>
  <c r="N1483"/>
  <c r="L1483"/>
  <c r="N1480"/>
  <c r="M1480"/>
  <c r="L1480"/>
  <c r="K1480"/>
  <c r="N1478"/>
  <c r="M1478"/>
  <c r="M1477" s="1"/>
  <c r="M1476" s="1"/>
  <c r="L1478"/>
  <c r="L1477" s="1"/>
  <c r="L1476" s="1"/>
  <c r="K1478"/>
  <c r="K1477" s="1"/>
  <c r="K1476" s="1"/>
  <c r="N1477"/>
  <c r="N1476" s="1"/>
  <c r="N1471"/>
  <c r="M1471"/>
  <c r="L1471"/>
  <c r="K1471"/>
  <c r="N1469"/>
  <c r="M1469"/>
  <c r="L1469"/>
  <c r="K1469"/>
  <c r="N1467"/>
  <c r="M1467"/>
  <c r="L1467"/>
  <c r="K1467"/>
  <c r="N1466"/>
  <c r="N1465" s="1"/>
  <c r="N1464" s="1"/>
  <c r="N1463" s="1"/>
  <c r="M1466"/>
  <c r="M1465" s="1"/>
  <c r="M1464" s="1"/>
  <c r="M1463" s="1"/>
  <c r="N1459"/>
  <c r="M1459"/>
  <c r="L1459"/>
  <c r="K1459"/>
  <c r="K1458" s="1"/>
  <c r="K1457" s="1"/>
  <c r="K1456" s="1"/>
  <c r="N1458"/>
  <c r="N1457" s="1"/>
  <c r="N1456" s="1"/>
  <c r="M1458"/>
  <c r="L1458"/>
  <c r="L1457" s="1"/>
  <c r="L1456" s="1"/>
  <c r="M1457"/>
  <c r="M1456" s="1"/>
  <c r="N1454"/>
  <c r="M1454"/>
  <c r="L1454"/>
  <c r="K1454"/>
  <c r="K1453" s="1"/>
  <c r="K1452" s="1"/>
  <c r="K1451" s="1"/>
  <c r="N1453"/>
  <c r="N1452" s="1"/>
  <c r="N1451" s="1"/>
  <c r="M1453"/>
  <c r="M1452" s="1"/>
  <c r="M1451" s="1"/>
  <c r="M1450" s="1"/>
  <c r="L1453"/>
  <c r="L1452" s="1"/>
  <c r="L1451" s="1"/>
  <c r="N1447"/>
  <c r="M1447"/>
  <c r="L1447"/>
  <c r="K1447"/>
  <c r="N1446"/>
  <c r="M1446"/>
  <c r="L1446"/>
  <c r="K1446"/>
  <c r="K1445" s="1"/>
  <c r="K1444" s="1"/>
  <c r="K1443" s="1"/>
  <c r="N1445"/>
  <c r="N1444" s="1"/>
  <c r="N1443" s="1"/>
  <c r="M1445"/>
  <c r="L1445"/>
  <c r="L1444" s="1"/>
  <c r="L1443" s="1"/>
  <c r="M1444"/>
  <c r="M1443" s="1"/>
  <c r="N1440"/>
  <c r="M1440"/>
  <c r="L1440"/>
  <c r="K1440"/>
  <c r="N1438"/>
  <c r="M1438"/>
  <c r="L1438"/>
  <c r="K1438"/>
  <c r="N1437"/>
  <c r="M1437"/>
  <c r="L1437"/>
  <c r="K1437"/>
  <c r="N1435"/>
  <c r="M1435"/>
  <c r="L1435"/>
  <c r="K1435"/>
  <c r="N1433"/>
  <c r="M1433"/>
  <c r="L1433"/>
  <c r="K1433"/>
  <c r="N1431"/>
  <c r="M1431"/>
  <c r="L1431"/>
  <c r="K1431"/>
  <c r="N1430"/>
  <c r="M1430"/>
  <c r="L1430"/>
  <c r="K1430"/>
  <c r="N1428"/>
  <c r="M1428"/>
  <c r="L1428"/>
  <c r="K1428"/>
  <c r="N1426"/>
  <c r="M1426"/>
  <c r="L1426"/>
  <c r="K1426"/>
  <c r="N1424"/>
  <c r="M1424"/>
  <c r="L1424"/>
  <c r="K1424"/>
  <c r="K1423" s="1"/>
  <c r="N1423"/>
  <c r="M1423"/>
  <c r="L1423"/>
  <c r="L1411" s="1"/>
  <c r="N1421"/>
  <c r="M1421"/>
  <c r="L1421"/>
  <c r="K1421"/>
  <c r="N1420"/>
  <c r="M1420"/>
  <c r="L1420"/>
  <c r="K1420"/>
  <c r="N1418"/>
  <c r="M1418"/>
  <c r="L1418"/>
  <c r="K1418"/>
  <c r="K1417" s="1"/>
  <c r="N1417"/>
  <c r="M1417"/>
  <c r="L1417"/>
  <c r="N1415"/>
  <c r="M1415"/>
  <c r="L1415"/>
  <c r="K1415"/>
  <c r="N1413"/>
  <c r="M1413"/>
  <c r="L1413"/>
  <c r="K1413"/>
  <c r="K1412" s="1"/>
  <c r="N1412"/>
  <c r="N1411" s="1"/>
  <c r="M1412"/>
  <c r="M1411" s="1"/>
  <c r="L1412"/>
  <c r="N1409"/>
  <c r="M1409"/>
  <c r="L1409"/>
  <c r="K1409"/>
  <c r="N1407"/>
  <c r="M1407"/>
  <c r="L1407"/>
  <c r="K1407"/>
  <c r="N1405"/>
  <c r="M1405"/>
  <c r="L1405"/>
  <c r="K1405"/>
  <c r="K1404" s="1"/>
  <c r="N1404"/>
  <c r="M1404"/>
  <c r="L1404"/>
  <c r="N1402"/>
  <c r="M1402"/>
  <c r="L1402"/>
  <c r="K1402"/>
  <c r="N1400"/>
  <c r="M1400"/>
  <c r="L1400"/>
  <c r="K1400"/>
  <c r="N1398"/>
  <c r="M1398"/>
  <c r="L1398"/>
  <c r="K1398"/>
  <c r="K1397" s="1"/>
  <c r="N1397"/>
  <c r="N1396" s="1"/>
  <c r="M1397"/>
  <c r="M1396" s="1"/>
  <c r="L1397"/>
  <c r="L1396" s="1"/>
  <c r="N1394"/>
  <c r="M1394"/>
  <c r="L1394"/>
  <c r="K1394"/>
  <c r="N1392"/>
  <c r="M1392"/>
  <c r="L1392"/>
  <c r="K1392"/>
  <c r="N1390"/>
  <c r="M1390"/>
  <c r="L1390"/>
  <c r="K1390"/>
  <c r="K1389" s="1"/>
  <c r="K1388" s="1"/>
  <c r="N1389"/>
  <c r="N1388" s="1"/>
  <c r="M1389"/>
  <c r="M1388" s="1"/>
  <c r="L1389"/>
  <c r="L1388"/>
  <c r="N1385"/>
  <c r="M1385"/>
  <c r="L1385"/>
  <c r="K1385"/>
  <c r="N1383"/>
  <c r="M1383"/>
  <c r="L1383"/>
  <c r="K1383"/>
  <c r="K1382" s="1"/>
  <c r="N1382"/>
  <c r="M1382"/>
  <c r="L1382"/>
  <c r="N1380"/>
  <c r="M1380"/>
  <c r="L1380"/>
  <c r="K1380"/>
  <c r="N1378"/>
  <c r="M1378"/>
  <c r="L1378"/>
  <c r="K1378"/>
  <c r="N1376"/>
  <c r="M1376"/>
  <c r="L1376"/>
  <c r="K1376"/>
  <c r="N1375"/>
  <c r="M1375"/>
  <c r="L1375"/>
  <c r="K1375"/>
  <c r="N1373"/>
  <c r="M1373"/>
  <c r="L1373"/>
  <c r="K1373"/>
  <c r="N1371"/>
  <c r="M1371"/>
  <c r="L1371"/>
  <c r="K1371"/>
  <c r="N1369"/>
  <c r="M1369"/>
  <c r="L1369"/>
  <c r="K1369"/>
  <c r="K1368" s="1"/>
  <c r="N1368"/>
  <c r="M1368"/>
  <c r="L1368"/>
  <c r="N1366"/>
  <c r="M1366"/>
  <c r="L1366"/>
  <c r="K1366"/>
  <c r="K1365" s="1"/>
  <c r="N1365"/>
  <c r="M1365"/>
  <c r="L1365"/>
  <c r="N1363"/>
  <c r="M1363"/>
  <c r="L1363"/>
  <c r="K1363"/>
  <c r="N1362"/>
  <c r="M1362"/>
  <c r="L1362"/>
  <c r="K1362"/>
  <c r="N1360"/>
  <c r="M1360"/>
  <c r="L1360"/>
  <c r="K1360"/>
  <c r="N1358"/>
  <c r="M1358"/>
  <c r="L1358"/>
  <c r="K1358"/>
  <c r="N1357"/>
  <c r="M1357"/>
  <c r="L1357"/>
  <c r="K1357"/>
  <c r="N1355"/>
  <c r="M1355"/>
  <c r="L1355"/>
  <c r="K1355"/>
  <c r="K1354" s="1"/>
  <c r="N1354"/>
  <c r="M1354"/>
  <c r="L1354"/>
  <c r="N1353"/>
  <c r="N1351"/>
  <c r="M1351"/>
  <c r="L1351"/>
  <c r="K1351"/>
  <c r="N1349"/>
  <c r="M1349"/>
  <c r="L1349"/>
  <c r="K1349"/>
  <c r="N1347"/>
  <c r="M1347"/>
  <c r="L1347"/>
  <c r="K1347"/>
  <c r="K1346" s="1"/>
  <c r="N1346"/>
  <c r="M1346"/>
  <c r="L1346"/>
  <c r="N1344"/>
  <c r="M1344"/>
  <c r="L1344"/>
  <c r="K1344"/>
  <c r="N1342"/>
  <c r="M1342"/>
  <c r="L1342"/>
  <c r="K1342"/>
  <c r="N1340"/>
  <c r="M1340"/>
  <c r="L1340"/>
  <c r="K1340"/>
  <c r="K1339" s="1"/>
  <c r="N1339"/>
  <c r="N1338" s="1"/>
  <c r="M1339"/>
  <c r="M1338" s="1"/>
  <c r="L1339"/>
  <c r="N1336"/>
  <c r="M1336"/>
  <c r="L1336"/>
  <c r="K1336"/>
  <c r="N1334"/>
  <c r="M1334"/>
  <c r="L1334"/>
  <c r="K1334"/>
  <c r="N1332"/>
  <c r="M1332"/>
  <c r="L1332"/>
  <c r="K1332"/>
  <c r="K1331" s="1"/>
  <c r="K1330" s="1"/>
  <c r="N1331"/>
  <c r="N1330" s="1"/>
  <c r="M1331"/>
  <c r="M1330" s="1"/>
  <c r="L1331"/>
  <c r="L1330" s="1"/>
  <c r="N1327"/>
  <c r="M1327"/>
  <c r="L1327"/>
  <c r="K1327"/>
  <c r="K1326" s="1"/>
  <c r="K1325" s="1"/>
  <c r="K1324" s="1"/>
  <c r="N1326"/>
  <c r="N1325" s="1"/>
  <c r="N1324" s="1"/>
  <c r="M1326"/>
  <c r="M1325" s="1"/>
  <c r="M1324" s="1"/>
  <c r="L1326"/>
  <c r="L1325" s="1"/>
  <c r="L1324" s="1"/>
  <c r="N1322"/>
  <c r="M1322"/>
  <c r="L1322"/>
  <c r="K1322"/>
  <c r="K1321" s="1"/>
  <c r="K1320" s="1"/>
  <c r="K1319" s="1"/>
  <c r="N1321"/>
  <c r="M1321"/>
  <c r="M1320" s="1"/>
  <c r="M1319" s="1"/>
  <c r="L1321"/>
  <c r="L1320" s="1"/>
  <c r="L1319" s="1"/>
  <c r="N1320"/>
  <c r="N1319" s="1"/>
  <c r="N1315"/>
  <c r="M1315"/>
  <c r="L1315"/>
  <c r="K1315"/>
  <c r="K1314" s="1"/>
  <c r="N1314"/>
  <c r="M1314"/>
  <c r="L1314"/>
  <c r="N1312"/>
  <c r="M1312"/>
  <c r="L1312"/>
  <c r="K1312"/>
  <c r="K1311" s="1"/>
  <c r="N1311"/>
  <c r="M1311"/>
  <c r="L1311"/>
  <c r="N1309"/>
  <c r="M1309"/>
  <c r="L1309"/>
  <c r="K1309"/>
  <c r="K1308" s="1"/>
  <c r="N1308"/>
  <c r="N1304" s="1"/>
  <c r="M1308"/>
  <c r="L1308"/>
  <c r="N1306"/>
  <c r="M1306"/>
  <c r="L1306"/>
  <c r="K1306"/>
  <c r="N1305"/>
  <c r="M1305"/>
  <c r="M1304" s="1"/>
  <c r="L1305"/>
  <c r="K1305"/>
  <c r="N1302"/>
  <c r="M1302"/>
  <c r="L1302"/>
  <c r="K1302"/>
  <c r="K1301" s="1"/>
  <c r="K1300" s="1"/>
  <c r="N1301"/>
  <c r="N1300" s="1"/>
  <c r="M1301"/>
  <c r="M1300" s="1"/>
  <c r="L1301"/>
  <c r="L1300" s="1"/>
  <c r="N1297"/>
  <c r="M1297"/>
  <c r="L1297"/>
  <c r="K1297"/>
  <c r="K1296" s="1"/>
  <c r="N1296"/>
  <c r="M1296"/>
  <c r="L1296"/>
  <c r="N1294"/>
  <c r="M1294"/>
  <c r="L1294"/>
  <c r="K1294"/>
  <c r="K1293" s="1"/>
  <c r="N1293"/>
  <c r="M1293"/>
  <c r="L1293"/>
  <c r="N1291"/>
  <c r="M1291"/>
  <c r="L1291"/>
  <c r="K1291"/>
  <c r="K1290" s="1"/>
  <c r="N1290"/>
  <c r="M1290"/>
  <c r="L1290"/>
  <c r="N1288"/>
  <c r="M1288"/>
  <c r="L1288"/>
  <c r="K1288"/>
  <c r="N1287"/>
  <c r="M1287"/>
  <c r="L1287"/>
  <c r="K1287"/>
  <c r="N1285"/>
  <c r="M1285"/>
  <c r="L1285"/>
  <c r="K1285"/>
  <c r="K1284" s="1"/>
  <c r="N1284"/>
  <c r="N1283" s="1"/>
  <c r="M1284"/>
  <c r="L1284"/>
  <c r="N1281"/>
  <c r="M1281"/>
  <c r="L1281"/>
  <c r="K1281"/>
  <c r="K1280" s="1"/>
  <c r="K1279" s="1"/>
  <c r="N1280"/>
  <c r="N1279" s="1"/>
  <c r="M1280"/>
  <c r="M1279" s="1"/>
  <c r="L1280"/>
  <c r="L1279" s="1"/>
  <c r="N1258"/>
  <c r="M1258"/>
  <c r="M1257" s="1"/>
  <c r="M1256" s="1"/>
  <c r="M1255" s="1"/>
  <c r="M1254" s="1"/>
  <c r="L1258"/>
  <c r="K1258"/>
  <c r="K1257" s="1"/>
  <c r="K1256" s="1"/>
  <c r="K1255" s="1"/>
  <c r="K1254" s="1"/>
  <c r="N1257"/>
  <c r="L1257"/>
  <c r="L1256" s="1"/>
  <c r="L1255" s="1"/>
  <c r="L1254" s="1"/>
  <c r="N1256"/>
  <c r="N1255" s="1"/>
  <c r="N1254" s="1"/>
  <c r="N1251"/>
  <c r="M1251"/>
  <c r="L1251"/>
  <c r="K1251"/>
  <c r="K1250" s="1"/>
  <c r="N1250"/>
  <c r="M1250"/>
  <c r="L1250"/>
  <c r="N1248"/>
  <c r="M1248"/>
  <c r="L1248"/>
  <c r="K1248"/>
  <c r="K1247" s="1"/>
  <c r="N1247"/>
  <c r="M1247"/>
  <c r="L1247"/>
  <c r="N1245"/>
  <c r="M1245"/>
  <c r="L1245"/>
  <c r="K1245"/>
  <c r="K1244" s="1"/>
  <c r="N1244"/>
  <c r="M1244"/>
  <c r="L1244"/>
  <c r="N1242"/>
  <c r="M1242"/>
  <c r="L1242"/>
  <c r="K1242"/>
  <c r="K1241" s="1"/>
  <c r="N1241"/>
  <c r="M1241"/>
  <c r="L1241"/>
  <c r="N1239"/>
  <c r="M1239"/>
  <c r="L1239"/>
  <c r="K1239"/>
  <c r="N1238"/>
  <c r="M1238"/>
  <c r="L1238"/>
  <c r="K1238"/>
  <c r="N1236"/>
  <c r="M1236"/>
  <c r="L1236"/>
  <c r="K1236"/>
  <c r="K1235" s="1"/>
  <c r="N1235"/>
  <c r="M1235"/>
  <c r="L1235"/>
  <c r="N1233"/>
  <c r="M1233"/>
  <c r="L1233"/>
  <c r="K1233"/>
  <c r="K1232" s="1"/>
  <c r="N1232"/>
  <c r="M1232"/>
  <c r="L1232"/>
  <c r="N1230"/>
  <c r="M1230"/>
  <c r="L1230"/>
  <c r="K1230"/>
  <c r="N1229"/>
  <c r="M1229"/>
  <c r="L1229"/>
  <c r="K1229"/>
  <c r="N1227"/>
  <c r="M1227"/>
  <c r="L1227"/>
  <c r="K1227"/>
  <c r="K1226" s="1"/>
  <c r="N1226"/>
  <c r="M1226"/>
  <c r="L1226"/>
  <c r="N1224"/>
  <c r="M1224"/>
  <c r="L1224"/>
  <c r="K1224"/>
  <c r="K1223" s="1"/>
  <c r="N1223"/>
  <c r="N1222" s="1"/>
  <c r="N1221" s="1"/>
  <c r="N1220" s="1"/>
  <c r="M1223"/>
  <c r="M1222" s="1"/>
  <c r="M1221" s="1"/>
  <c r="M1220" s="1"/>
  <c r="L1223"/>
  <c r="L1222"/>
  <c r="L1221" s="1"/>
  <c r="L1220" s="1"/>
  <c r="N1217"/>
  <c r="M1217"/>
  <c r="L1217"/>
  <c r="K1217"/>
  <c r="K1216" s="1"/>
  <c r="N1216"/>
  <c r="M1216"/>
  <c r="L1216"/>
  <c r="N1214"/>
  <c r="M1214"/>
  <c r="L1214"/>
  <c r="K1214"/>
  <c r="N1213"/>
  <c r="M1213"/>
  <c r="L1213"/>
  <c r="K1213"/>
  <c r="N1211"/>
  <c r="M1211"/>
  <c r="L1211"/>
  <c r="K1211"/>
  <c r="K1210" s="1"/>
  <c r="N1210"/>
  <c r="M1210"/>
  <c r="L1210"/>
  <c r="N1208"/>
  <c r="M1208"/>
  <c r="L1208"/>
  <c r="K1208"/>
  <c r="K1207" s="1"/>
  <c r="N1207"/>
  <c r="M1207"/>
  <c r="L1207"/>
  <c r="N1205"/>
  <c r="M1205"/>
  <c r="L1205"/>
  <c r="K1205"/>
  <c r="K1204" s="1"/>
  <c r="N1204"/>
  <c r="M1204"/>
  <c r="L1204"/>
  <c r="N1202"/>
  <c r="M1202"/>
  <c r="L1202"/>
  <c r="K1202"/>
  <c r="K1201" s="1"/>
  <c r="N1201"/>
  <c r="M1201"/>
  <c r="L1201"/>
  <c r="N1199"/>
  <c r="M1199"/>
  <c r="L1199"/>
  <c r="K1199"/>
  <c r="K1198" s="1"/>
  <c r="N1198"/>
  <c r="M1198"/>
  <c r="L1198"/>
  <c r="N1196"/>
  <c r="M1196"/>
  <c r="L1196"/>
  <c r="K1196"/>
  <c r="K1195" s="1"/>
  <c r="N1195"/>
  <c r="M1195"/>
  <c r="L1195"/>
  <c r="N1193"/>
  <c r="M1193"/>
  <c r="L1193"/>
  <c r="K1193"/>
  <c r="N1192"/>
  <c r="M1192"/>
  <c r="L1192"/>
  <c r="K1192"/>
  <c r="N1190"/>
  <c r="M1190"/>
  <c r="L1190"/>
  <c r="K1190"/>
  <c r="K1189" s="1"/>
  <c r="N1189"/>
  <c r="M1189"/>
  <c r="L1189"/>
  <c r="N1187"/>
  <c r="M1187"/>
  <c r="L1187"/>
  <c r="K1187"/>
  <c r="K1186" s="1"/>
  <c r="N1186"/>
  <c r="M1186"/>
  <c r="L1186"/>
  <c r="N1184"/>
  <c r="M1184"/>
  <c r="L1184"/>
  <c r="K1184"/>
  <c r="N1183"/>
  <c r="M1183"/>
  <c r="L1183"/>
  <c r="K1183"/>
  <c r="N1181"/>
  <c r="M1181"/>
  <c r="L1181"/>
  <c r="K1181"/>
  <c r="K1180" s="1"/>
  <c r="N1180"/>
  <c r="M1180"/>
  <c r="L1180"/>
  <c r="N1178"/>
  <c r="M1178"/>
  <c r="L1178"/>
  <c r="K1178"/>
  <c r="K1177" s="1"/>
  <c r="N1177"/>
  <c r="M1177"/>
  <c r="L1177"/>
  <c r="N1175"/>
  <c r="M1175"/>
  <c r="L1175"/>
  <c r="K1175"/>
  <c r="K1174" s="1"/>
  <c r="N1174"/>
  <c r="M1174"/>
  <c r="L1174"/>
  <c r="N1172"/>
  <c r="M1172"/>
  <c r="L1172"/>
  <c r="K1172"/>
  <c r="K1171" s="1"/>
  <c r="N1171"/>
  <c r="M1171"/>
  <c r="L1171"/>
  <c r="N1169"/>
  <c r="M1169"/>
  <c r="L1169"/>
  <c r="K1169"/>
  <c r="K1168" s="1"/>
  <c r="N1168"/>
  <c r="M1168"/>
  <c r="L1168"/>
  <c r="N1166"/>
  <c r="M1166"/>
  <c r="L1166"/>
  <c r="K1166"/>
  <c r="K1165" s="1"/>
  <c r="N1165"/>
  <c r="M1165"/>
  <c r="L1165"/>
  <c r="N1163"/>
  <c r="M1163"/>
  <c r="L1163"/>
  <c r="K1163"/>
  <c r="K1162" s="1"/>
  <c r="N1162"/>
  <c r="M1162"/>
  <c r="L1162"/>
  <c r="N1160"/>
  <c r="M1160"/>
  <c r="L1160"/>
  <c r="K1160"/>
  <c r="K1159" s="1"/>
  <c r="N1159"/>
  <c r="M1159"/>
  <c r="L1159"/>
  <c r="N1157"/>
  <c r="M1157"/>
  <c r="L1157"/>
  <c r="K1157"/>
  <c r="K1156" s="1"/>
  <c r="N1156"/>
  <c r="M1156"/>
  <c r="L1156"/>
  <c r="L1149" s="1"/>
  <c r="L1148" s="1"/>
  <c r="L1147" s="1"/>
  <c r="N1154"/>
  <c r="M1154"/>
  <c r="L1154"/>
  <c r="K1154"/>
  <c r="K1153" s="1"/>
  <c r="N1153"/>
  <c r="M1153"/>
  <c r="L1153"/>
  <c r="N1151"/>
  <c r="M1151"/>
  <c r="L1151"/>
  <c r="K1151"/>
  <c r="K1150" s="1"/>
  <c r="N1150"/>
  <c r="N1149" s="1"/>
  <c r="N1148" s="1"/>
  <c r="N1147" s="1"/>
  <c r="M1150"/>
  <c r="L1150"/>
  <c r="M1149"/>
  <c r="M1148" s="1"/>
  <c r="M1147" s="1"/>
  <c r="N1144"/>
  <c r="M1144"/>
  <c r="L1144"/>
  <c r="K1144"/>
  <c r="N1142"/>
  <c r="M1142"/>
  <c r="L1142"/>
  <c r="K1142"/>
  <c r="K1141" s="1"/>
  <c r="K1140" s="1"/>
  <c r="K1139" s="1"/>
  <c r="N1141"/>
  <c r="N1140" s="1"/>
  <c r="N1139" s="1"/>
  <c r="M1141"/>
  <c r="L1141"/>
  <c r="L1140" s="1"/>
  <c r="L1139" s="1"/>
  <c r="M1140"/>
  <c r="M1139" s="1"/>
  <c r="N1137"/>
  <c r="M1137"/>
  <c r="L1137"/>
  <c r="K1137"/>
  <c r="N1135"/>
  <c r="M1135"/>
  <c r="L1135"/>
  <c r="K1135"/>
  <c r="K1134" s="1"/>
  <c r="K1133" s="1"/>
  <c r="K1132" s="1"/>
  <c r="N1134"/>
  <c r="M1134"/>
  <c r="M1133" s="1"/>
  <c r="M1132" s="1"/>
  <c r="L1134"/>
  <c r="L1133" s="1"/>
  <c r="L1132" s="1"/>
  <c r="N1133"/>
  <c r="N1132" s="1"/>
  <c r="N1128"/>
  <c r="M1128"/>
  <c r="L1128"/>
  <c r="K1128"/>
  <c r="K1127" s="1"/>
  <c r="N1127"/>
  <c r="M1127"/>
  <c r="L1127"/>
  <c r="N1125"/>
  <c r="M1125"/>
  <c r="L1125"/>
  <c r="K1125"/>
  <c r="K1124" s="1"/>
  <c r="N1124"/>
  <c r="M1124"/>
  <c r="L1124"/>
  <c r="N1122"/>
  <c r="M1122"/>
  <c r="L1122"/>
  <c r="K1122"/>
  <c r="N1121"/>
  <c r="M1121"/>
  <c r="L1121"/>
  <c r="K1121"/>
  <c r="N1119"/>
  <c r="M1119"/>
  <c r="L1119"/>
  <c r="K1119"/>
  <c r="K1118" s="1"/>
  <c r="N1118"/>
  <c r="N1117" s="1"/>
  <c r="M1118"/>
  <c r="M1117" s="1"/>
  <c r="L1118"/>
  <c r="N1115"/>
  <c r="M1115"/>
  <c r="L1115"/>
  <c r="K1115"/>
  <c r="K1114" s="1"/>
  <c r="N1114"/>
  <c r="M1114"/>
  <c r="L1114"/>
  <c r="N1112"/>
  <c r="M1112"/>
  <c r="L1112"/>
  <c r="K1112"/>
  <c r="K1111" s="1"/>
  <c r="K1110" s="1"/>
  <c r="N1111"/>
  <c r="M1111"/>
  <c r="M1110" s="1"/>
  <c r="L1111"/>
  <c r="L1110" s="1"/>
  <c r="N1110"/>
  <c r="M1108"/>
  <c r="M1107" s="1"/>
  <c r="M1106" s="1"/>
  <c r="N1108"/>
  <c r="N1107" s="1"/>
  <c r="N1106" s="1"/>
  <c r="N1105" s="1"/>
  <c r="N1104" s="1"/>
  <c r="L1108"/>
  <c r="L1107" s="1"/>
  <c r="L1106" s="1"/>
  <c r="K1108"/>
  <c r="K1107" s="1"/>
  <c r="K1106" s="1"/>
  <c r="N1100"/>
  <c r="M1100"/>
  <c r="L1100"/>
  <c r="L1099" s="1"/>
  <c r="K1100"/>
  <c r="K1099" s="1"/>
  <c r="N1099"/>
  <c r="M1099"/>
  <c r="N1097"/>
  <c r="M1097"/>
  <c r="L1097"/>
  <c r="L1096" s="1"/>
  <c r="L1095" s="1"/>
  <c r="K1097"/>
  <c r="K1096" s="1"/>
  <c r="K1095" s="1"/>
  <c r="K1094" s="1"/>
  <c r="K1093" s="1"/>
  <c r="N1096"/>
  <c r="N1095" s="1"/>
  <c r="N1094" s="1"/>
  <c r="N1093" s="1"/>
  <c r="M1096"/>
  <c r="M1095" s="1"/>
  <c r="N1090"/>
  <c r="M1090"/>
  <c r="L1090"/>
  <c r="L1089" s="1"/>
  <c r="L1088" s="1"/>
  <c r="L1087" s="1"/>
  <c r="L1086" s="1"/>
  <c r="K1090"/>
  <c r="K1089" s="1"/>
  <c r="K1088" s="1"/>
  <c r="K1087" s="1"/>
  <c r="K1086" s="1"/>
  <c r="N1089"/>
  <c r="N1088" s="1"/>
  <c r="N1087" s="1"/>
  <c r="N1086" s="1"/>
  <c r="M1089"/>
  <c r="M1088" s="1"/>
  <c r="M1087" s="1"/>
  <c r="M1086" s="1"/>
  <c r="N1083"/>
  <c r="M1083"/>
  <c r="L1083"/>
  <c r="L1082" s="1"/>
  <c r="L1081" s="1"/>
  <c r="L1080" s="1"/>
  <c r="K1083"/>
  <c r="K1082" s="1"/>
  <c r="K1081" s="1"/>
  <c r="K1080" s="1"/>
  <c r="N1082"/>
  <c r="N1081" s="1"/>
  <c r="N1080" s="1"/>
  <c r="M1082"/>
  <c r="M1081" s="1"/>
  <c r="M1080" s="1"/>
  <c r="N1078"/>
  <c r="M1078"/>
  <c r="L1078"/>
  <c r="L1077" s="1"/>
  <c r="L1076" s="1"/>
  <c r="L1075" s="1"/>
  <c r="K1078"/>
  <c r="K1077" s="1"/>
  <c r="K1076" s="1"/>
  <c r="K1075" s="1"/>
  <c r="N1077"/>
  <c r="N1076" s="1"/>
  <c r="N1075" s="1"/>
  <c r="M1077"/>
  <c r="M1076"/>
  <c r="M1075" s="1"/>
  <c r="N1073"/>
  <c r="M1073"/>
  <c r="L1073"/>
  <c r="L1072" s="1"/>
  <c r="L1071" s="1"/>
  <c r="L1070" s="1"/>
  <c r="K1073"/>
  <c r="K1072" s="1"/>
  <c r="K1071" s="1"/>
  <c r="K1070" s="1"/>
  <c r="N1072"/>
  <c r="N1071" s="1"/>
  <c r="N1070" s="1"/>
  <c r="M1072"/>
  <c r="M1071" s="1"/>
  <c r="M1070" s="1"/>
  <c r="N1068"/>
  <c r="M1068"/>
  <c r="L1068"/>
  <c r="L1067" s="1"/>
  <c r="L1066" s="1"/>
  <c r="K1068"/>
  <c r="K1067" s="1"/>
  <c r="K1066" s="1"/>
  <c r="N1067"/>
  <c r="N1066" s="1"/>
  <c r="M1067"/>
  <c r="M1066" s="1"/>
  <c r="N1064"/>
  <c r="M1064"/>
  <c r="L1064"/>
  <c r="L1063" s="1"/>
  <c r="L1062" s="1"/>
  <c r="K1064"/>
  <c r="K1063" s="1"/>
  <c r="K1062" s="1"/>
  <c r="N1063"/>
  <c r="N1062" s="1"/>
  <c r="M1063"/>
  <c r="M1062" s="1"/>
  <c r="M1061" s="1"/>
  <c r="N1059"/>
  <c r="M1059"/>
  <c r="L1059"/>
  <c r="L1058" s="1"/>
  <c r="L1057" s="1"/>
  <c r="L1056" s="1"/>
  <c r="K1059"/>
  <c r="K1058" s="1"/>
  <c r="K1057" s="1"/>
  <c r="K1056" s="1"/>
  <c r="N1058"/>
  <c r="M1058"/>
  <c r="M1057" s="1"/>
  <c r="M1056" s="1"/>
  <c r="N1057"/>
  <c r="N1056" s="1"/>
  <c r="N1052"/>
  <c r="M1052"/>
  <c r="L1052"/>
  <c r="L1051" s="1"/>
  <c r="L1050" s="1"/>
  <c r="L1049" s="1"/>
  <c r="K1052"/>
  <c r="K1051" s="1"/>
  <c r="K1050" s="1"/>
  <c r="K1049" s="1"/>
  <c r="N1051"/>
  <c r="N1050" s="1"/>
  <c r="N1049" s="1"/>
  <c r="M1051"/>
  <c r="M1050" s="1"/>
  <c r="M1049" s="1"/>
  <c r="N1047"/>
  <c r="M1047"/>
  <c r="L1047"/>
  <c r="K1047"/>
  <c r="N1045"/>
  <c r="M1045"/>
  <c r="L1045"/>
  <c r="L1044" s="1"/>
  <c r="L1043" s="1"/>
  <c r="K1045"/>
  <c r="K1044" s="1"/>
  <c r="K1043" s="1"/>
  <c r="N1044"/>
  <c r="N1043" s="1"/>
  <c r="M1044"/>
  <c r="M1043" s="1"/>
  <c r="N1041"/>
  <c r="M1041"/>
  <c r="L1041"/>
  <c r="L1040" s="1"/>
  <c r="K1041"/>
  <c r="K1040" s="1"/>
  <c r="N1040"/>
  <c r="M1040"/>
  <c r="N1038"/>
  <c r="M1038"/>
  <c r="L1038"/>
  <c r="K1038"/>
  <c r="N1037"/>
  <c r="M1037"/>
  <c r="L1037"/>
  <c r="L1036" s="1"/>
  <c r="K1037"/>
  <c r="N1036"/>
  <c r="M1036"/>
  <c r="M1035" s="1"/>
  <c r="K1036"/>
  <c r="N1033"/>
  <c r="M1033"/>
  <c r="L1033"/>
  <c r="L1032" s="1"/>
  <c r="L1031" s="1"/>
  <c r="L1030" s="1"/>
  <c r="K1033"/>
  <c r="K1032" s="1"/>
  <c r="K1031" s="1"/>
  <c r="K1030" s="1"/>
  <c r="N1032"/>
  <c r="M1032"/>
  <c r="N1031"/>
  <c r="N1030" s="1"/>
  <c r="M1031"/>
  <c r="M1030" s="1"/>
  <c r="N1028"/>
  <c r="M1028"/>
  <c r="L1028"/>
  <c r="L1027" s="1"/>
  <c r="L1026" s="1"/>
  <c r="L1025" s="1"/>
  <c r="K1028"/>
  <c r="N1027"/>
  <c r="M1027"/>
  <c r="M1026" s="1"/>
  <c r="M1025" s="1"/>
  <c r="K1027"/>
  <c r="K1026" s="1"/>
  <c r="K1025" s="1"/>
  <c r="N1026"/>
  <c r="N1025" s="1"/>
  <c r="N1023"/>
  <c r="M1023"/>
  <c r="L1023"/>
  <c r="L1022" s="1"/>
  <c r="L1021" s="1"/>
  <c r="L1020" s="1"/>
  <c r="K1023"/>
  <c r="N1022"/>
  <c r="N1021" s="1"/>
  <c r="N1020" s="1"/>
  <c r="M1022"/>
  <c r="M1021" s="1"/>
  <c r="M1020" s="1"/>
  <c r="K1022"/>
  <c r="K1021" s="1"/>
  <c r="K1020" s="1"/>
  <c r="N1016"/>
  <c r="M1016"/>
  <c r="L1016"/>
  <c r="L1015" s="1"/>
  <c r="L1014" s="1"/>
  <c r="L1013" s="1"/>
  <c r="K1016"/>
  <c r="N1015"/>
  <c r="N1014" s="1"/>
  <c r="N1013" s="1"/>
  <c r="M1015"/>
  <c r="M1014" s="1"/>
  <c r="M1013" s="1"/>
  <c r="K1015"/>
  <c r="K1014" s="1"/>
  <c r="K1013" s="1"/>
  <c r="N1011"/>
  <c r="M1011"/>
  <c r="L1011"/>
  <c r="L1010" s="1"/>
  <c r="L1009" s="1"/>
  <c r="L1008" s="1"/>
  <c r="K1011"/>
  <c r="K1010" s="1"/>
  <c r="K1009" s="1"/>
  <c r="K1008" s="1"/>
  <c r="N1010"/>
  <c r="N1009" s="1"/>
  <c r="N1008" s="1"/>
  <c r="M1010"/>
  <c r="M1009"/>
  <c r="M1008" s="1"/>
  <c r="N1006"/>
  <c r="M1006"/>
  <c r="L1006"/>
  <c r="L1005" s="1"/>
  <c r="L1004" s="1"/>
  <c r="L1003" s="1"/>
  <c r="K1006"/>
  <c r="K1005" s="1"/>
  <c r="K1004" s="1"/>
  <c r="K1003" s="1"/>
  <c r="N1005"/>
  <c r="M1005"/>
  <c r="N1004"/>
  <c r="N1003" s="1"/>
  <c r="M1004"/>
  <c r="M1003" s="1"/>
  <c r="N1001"/>
  <c r="M1001"/>
  <c r="L1001"/>
  <c r="L1000" s="1"/>
  <c r="L999" s="1"/>
  <c r="L998" s="1"/>
  <c r="K1001"/>
  <c r="N1000"/>
  <c r="M1000"/>
  <c r="M999" s="1"/>
  <c r="M998" s="1"/>
  <c r="K1000"/>
  <c r="K999" s="1"/>
  <c r="K998" s="1"/>
  <c r="N999"/>
  <c r="N998" s="1"/>
  <c r="N994"/>
  <c r="M994"/>
  <c r="L994"/>
  <c r="K994"/>
  <c r="N992"/>
  <c r="M992"/>
  <c r="L992"/>
  <c r="L991" s="1"/>
  <c r="L990" s="1"/>
  <c r="L989" s="1"/>
  <c r="K992"/>
  <c r="N991"/>
  <c r="M991"/>
  <c r="M990" s="1"/>
  <c r="M989" s="1"/>
  <c r="K991"/>
  <c r="K990" s="1"/>
  <c r="K989" s="1"/>
  <c r="N990"/>
  <c r="N989" s="1"/>
  <c r="M987"/>
  <c r="M986" s="1"/>
  <c r="M985" s="1"/>
  <c r="M984" s="1"/>
  <c r="K987"/>
  <c r="K986" s="1"/>
  <c r="K985" s="1"/>
  <c r="K984" s="1"/>
  <c r="N982"/>
  <c r="M982"/>
  <c r="L982"/>
  <c r="K982"/>
  <c r="N980"/>
  <c r="N979" s="1"/>
  <c r="N978" s="1"/>
  <c r="N977" s="1"/>
  <c r="M980"/>
  <c r="L980"/>
  <c r="L979" s="1"/>
  <c r="L978" s="1"/>
  <c r="L977" s="1"/>
  <c r="K980"/>
  <c r="K979" s="1"/>
  <c r="K978" s="1"/>
  <c r="K977" s="1"/>
  <c r="M979"/>
  <c r="M978" s="1"/>
  <c r="M977" s="1"/>
  <c r="M973"/>
  <c r="N973"/>
  <c r="L973"/>
  <c r="K973"/>
  <c r="M971"/>
  <c r="M970" s="1"/>
  <c r="N971"/>
  <c r="L971"/>
  <c r="L970" s="1"/>
  <c r="K971"/>
  <c r="K970" s="1"/>
  <c r="N968"/>
  <c r="M968"/>
  <c r="L968"/>
  <c r="K968"/>
  <c r="N967"/>
  <c r="M967"/>
  <c r="L967"/>
  <c r="K967"/>
  <c r="N965"/>
  <c r="M965"/>
  <c r="L965"/>
  <c r="K965"/>
  <c r="N964"/>
  <c r="M964"/>
  <c r="L964"/>
  <c r="K964"/>
  <c r="M962"/>
  <c r="M961" s="1"/>
  <c r="N962"/>
  <c r="N961" s="1"/>
  <c r="L962"/>
  <c r="L961" s="1"/>
  <c r="K962"/>
  <c r="K961" s="1"/>
  <c r="M959"/>
  <c r="M958" s="1"/>
  <c r="N959"/>
  <c r="N958" s="1"/>
  <c r="L959"/>
  <c r="L958" s="1"/>
  <c r="K959"/>
  <c r="K958" s="1"/>
  <c r="N956"/>
  <c r="M956"/>
  <c r="L956"/>
  <c r="K956"/>
  <c r="N954"/>
  <c r="M954"/>
  <c r="L954"/>
  <c r="K954"/>
  <c r="N952"/>
  <c r="M952"/>
  <c r="L952"/>
  <c r="K952"/>
  <c r="K951" s="1"/>
  <c r="K950" s="1"/>
  <c r="N951"/>
  <c r="N950" s="1"/>
  <c r="M951"/>
  <c r="M950" s="1"/>
  <c r="L951"/>
  <c r="L950" s="1"/>
  <c r="N948"/>
  <c r="M948"/>
  <c r="L948"/>
  <c r="K948"/>
  <c r="K947" s="1"/>
  <c r="K946" s="1"/>
  <c r="N947"/>
  <c r="M947"/>
  <c r="M946" s="1"/>
  <c r="L947"/>
  <c r="L946" s="1"/>
  <c r="N946"/>
  <c r="N943"/>
  <c r="M943"/>
  <c r="L943"/>
  <c r="K943"/>
  <c r="N941"/>
  <c r="M941"/>
  <c r="L941"/>
  <c r="K941"/>
  <c r="N940"/>
  <c r="M940"/>
  <c r="N938"/>
  <c r="M938"/>
  <c r="L938"/>
  <c r="K938"/>
  <c r="N937"/>
  <c r="M937"/>
  <c r="L937"/>
  <c r="K937"/>
  <c r="N935"/>
  <c r="M935"/>
  <c r="L935"/>
  <c r="K935"/>
  <c r="N933"/>
  <c r="M933"/>
  <c r="M932" s="1"/>
  <c r="L933"/>
  <c r="L932" s="1"/>
  <c r="K933"/>
  <c r="K932" s="1"/>
  <c r="N932"/>
  <c r="N930"/>
  <c r="M930"/>
  <c r="L930"/>
  <c r="K930"/>
  <c r="N928"/>
  <c r="M928"/>
  <c r="M927" s="1"/>
  <c r="L928"/>
  <c r="L927" s="1"/>
  <c r="K928"/>
  <c r="K927" s="1"/>
  <c r="N927"/>
  <c r="N925"/>
  <c r="M925"/>
  <c r="L925"/>
  <c r="K925"/>
  <c r="N923"/>
  <c r="M923"/>
  <c r="M922" s="1"/>
  <c r="L923"/>
  <c r="K923"/>
  <c r="K922" s="1"/>
  <c r="N922"/>
  <c r="L922"/>
  <c r="N920"/>
  <c r="M920"/>
  <c r="M919" s="1"/>
  <c r="L920"/>
  <c r="L919" s="1"/>
  <c r="K920"/>
  <c r="N919"/>
  <c r="K919"/>
  <c r="N917"/>
  <c r="M917"/>
  <c r="M916" s="1"/>
  <c r="L917"/>
  <c r="L916" s="1"/>
  <c r="K917"/>
  <c r="K916" s="1"/>
  <c r="N916"/>
  <c r="N914"/>
  <c r="M914"/>
  <c r="L914"/>
  <c r="K914"/>
  <c r="N912"/>
  <c r="M912"/>
  <c r="L912"/>
  <c r="K912"/>
  <c r="N910"/>
  <c r="M910"/>
  <c r="L910"/>
  <c r="K910"/>
  <c r="N909"/>
  <c r="M909"/>
  <c r="M908" s="1"/>
  <c r="L909"/>
  <c r="L908" s="1"/>
  <c r="K909"/>
  <c r="K908" s="1"/>
  <c r="N908"/>
  <c r="M906"/>
  <c r="M905" s="1"/>
  <c r="M904" s="1"/>
  <c r="K906"/>
  <c r="K905" s="1"/>
  <c r="K904" s="1"/>
  <c r="N902"/>
  <c r="M902"/>
  <c r="L902"/>
  <c r="K902"/>
  <c r="N901"/>
  <c r="M901"/>
  <c r="L901"/>
  <c r="L900" s="1"/>
  <c r="K901"/>
  <c r="K900" s="1"/>
  <c r="N900"/>
  <c r="M900"/>
  <c r="N895"/>
  <c r="M895"/>
  <c r="L895"/>
  <c r="K895"/>
  <c r="N893"/>
  <c r="M893"/>
  <c r="L893"/>
  <c r="L892" s="1"/>
  <c r="L891" s="1"/>
  <c r="L890" s="1"/>
  <c r="L889" s="1"/>
  <c r="K893"/>
  <c r="K892" s="1"/>
  <c r="K891" s="1"/>
  <c r="K890" s="1"/>
  <c r="K889" s="1"/>
  <c r="N892"/>
  <c r="N891" s="1"/>
  <c r="N890" s="1"/>
  <c r="N889" s="1"/>
  <c r="M892"/>
  <c r="M891" s="1"/>
  <c r="M890" s="1"/>
  <c r="M889" s="1"/>
  <c r="N885"/>
  <c r="N883" s="1"/>
  <c r="M885"/>
  <c r="M883" s="1"/>
  <c r="L885"/>
  <c r="L884" s="1"/>
  <c r="K885"/>
  <c r="K884" s="1"/>
  <c r="N884"/>
  <c r="M884"/>
  <c r="L882"/>
  <c r="L881" s="1"/>
  <c r="L880" s="1"/>
  <c r="N877"/>
  <c r="M877"/>
  <c r="L877"/>
  <c r="L876" s="1"/>
  <c r="L875" s="1"/>
  <c r="L874" s="1"/>
  <c r="K877"/>
  <c r="K876" s="1"/>
  <c r="K875" s="1"/>
  <c r="K874" s="1"/>
  <c r="N876"/>
  <c r="M876"/>
  <c r="N875"/>
  <c r="N874" s="1"/>
  <c r="M875"/>
  <c r="M874" s="1"/>
  <c r="N872"/>
  <c r="M872"/>
  <c r="L872"/>
  <c r="K872"/>
  <c r="N871"/>
  <c r="M871"/>
  <c r="L871"/>
  <c r="K871"/>
  <c r="N869"/>
  <c r="M869"/>
  <c r="L869"/>
  <c r="L868" s="1"/>
  <c r="K869"/>
  <c r="N868"/>
  <c r="M868"/>
  <c r="K868"/>
  <c r="N866"/>
  <c r="M866"/>
  <c r="L866"/>
  <c r="L865" s="1"/>
  <c r="K866"/>
  <c r="K865" s="1"/>
  <c r="N865"/>
  <c r="M865"/>
  <c r="N863"/>
  <c r="M863"/>
  <c r="L863"/>
  <c r="L862" s="1"/>
  <c r="K863"/>
  <c r="K862" s="1"/>
  <c r="N862"/>
  <c r="M862"/>
  <c r="N860"/>
  <c r="M860"/>
  <c r="L860"/>
  <c r="K860"/>
  <c r="N859"/>
  <c r="M859"/>
  <c r="L859"/>
  <c r="K859"/>
  <c r="M857"/>
  <c r="M856" s="1"/>
  <c r="M855" s="1"/>
  <c r="N857"/>
  <c r="N856" s="1"/>
  <c r="N855" s="1"/>
  <c r="L857"/>
  <c r="L856" s="1"/>
  <c r="L855" s="1"/>
  <c r="K857"/>
  <c r="K856" s="1"/>
  <c r="K855" s="1"/>
  <c r="M853"/>
  <c r="M852" s="1"/>
  <c r="M851" s="1"/>
  <c r="N853"/>
  <c r="N852" s="1"/>
  <c r="N851" s="1"/>
  <c r="L853"/>
  <c r="L852" s="1"/>
  <c r="L851" s="1"/>
  <c r="K853"/>
  <c r="K852" s="1"/>
  <c r="K851" s="1"/>
  <c r="N846"/>
  <c r="M846"/>
  <c r="L846"/>
  <c r="K846"/>
  <c r="N845"/>
  <c r="M845"/>
  <c r="L845"/>
  <c r="K845"/>
  <c r="N844"/>
  <c r="M844"/>
  <c r="L844"/>
  <c r="K844"/>
  <c r="N843"/>
  <c r="M843"/>
  <c r="L843"/>
  <c r="K843"/>
  <c r="N842"/>
  <c r="M842"/>
  <c r="L842"/>
  <c r="K842"/>
  <c r="N839"/>
  <c r="M839"/>
  <c r="L839"/>
  <c r="K839"/>
  <c r="N838"/>
  <c r="M838"/>
  <c r="L838"/>
  <c r="K838"/>
  <c r="N837"/>
  <c r="M837"/>
  <c r="L837"/>
  <c r="K837"/>
  <c r="N835"/>
  <c r="M835"/>
  <c r="L835"/>
  <c r="K835"/>
  <c r="N834"/>
  <c r="M834"/>
  <c r="L834"/>
  <c r="K834"/>
  <c r="N833"/>
  <c r="M833"/>
  <c r="L833"/>
  <c r="K833"/>
  <c r="N832"/>
  <c r="N831" s="1"/>
  <c r="M832"/>
  <c r="M831" s="1"/>
  <c r="M828"/>
  <c r="M827" s="1"/>
  <c r="M826" s="1"/>
  <c r="N828"/>
  <c r="N827" s="1"/>
  <c r="N826" s="1"/>
  <c r="L828"/>
  <c r="L827" s="1"/>
  <c r="L826" s="1"/>
  <c r="K828"/>
  <c r="K827" s="1"/>
  <c r="K826" s="1"/>
  <c r="N824"/>
  <c r="M824"/>
  <c r="L824"/>
  <c r="K824"/>
  <c r="N823"/>
  <c r="M823"/>
  <c r="L823"/>
  <c r="K823"/>
  <c r="N822"/>
  <c r="M822"/>
  <c r="L822"/>
  <c r="K822"/>
  <c r="N816"/>
  <c r="M816"/>
  <c r="L816"/>
  <c r="K816"/>
  <c r="N814"/>
  <c r="M814"/>
  <c r="L814"/>
  <c r="K814"/>
  <c r="N813"/>
  <c r="M813"/>
  <c r="L813"/>
  <c r="K813"/>
  <c r="N811"/>
  <c r="M811"/>
  <c r="L811"/>
  <c r="K811"/>
  <c r="N810"/>
  <c r="M810"/>
  <c r="L810"/>
  <c r="K810"/>
  <c r="N809"/>
  <c r="M809"/>
  <c r="L809"/>
  <c r="K809"/>
  <c r="N808"/>
  <c r="M808"/>
  <c r="L808"/>
  <c r="K808"/>
  <c r="N807"/>
  <c r="M807"/>
  <c r="L807"/>
  <c r="K807"/>
  <c r="N804"/>
  <c r="M804"/>
  <c r="L804"/>
  <c r="L803" s="1"/>
  <c r="L799" s="1"/>
  <c r="L798" s="1"/>
  <c r="L797" s="1"/>
  <c r="L796" s="1"/>
  <c r="K804"/>
  <c r="K803" s="1"/>
  <c r="N803"/>
  <c r="M803"/>
  <c r="N801"/>
  <c r="M801"/>
  <c r="L801"/>
  <c r="K801"/>
  <c r="N800"/>
  <c r="M800"/>
  <c r="L800"/>
  <c r="K800"/>
  <c r="N799"/>
  <c r="N798" s="1"/>
  <c r="N797" s="1"/>
  <c r="N796" s="1"/>
  <c r="M799"/>
  <c r="M798"/>
  <c r="M797" s="1"/>
  <c r="M796" s="1"/>
  <c r="N793"/>
  <c r="M793"/>
  <c r="L793"/>
  <c r="K793"/>
  <c r="N792"/>
  <c r="M792"/>
  <c r="L792"/>
  <c r="K792"/>
  <c r="N791"/>
  <c r="M791"/>
  <c r="L791"/>
  <c r="K791"/>
  <c r="N790"/>
  <c r="M790"/>
  <c r="L790"/>
  <c r="K790"/>
  <c r="N789"/>
  <c r="M789"/>
  <c r="L789"/>
  <c r="K789"/>
  <c r="N786"/>
  <c r="M786"/>
  <c r="L786"/>
  <c r="K786"/>
  <c r="N785"/>
  <c r="M785"/>
  <c r="L785"/>
  <c r="K785"/>
  <c r="N784"/>
  <c r="M784"/>
  <c r="L784"/>
  <c r="K784"/>
  <c r="N783"/>
  <c r="M783"/>
  <c r="L783"/>
  <c r="K783"/>
  <c r="N780"/>
  <c r="M780"/>
  <c r="L780"/>
  <c r="K780"/>
  <c r="N779"/>
  <c r="M779"/>
  <c r="L779"/>
  <c r="K779"/>
  <c r="N777"/>
  <c r="M777"/>
  <c r="L777"/>
  <c r="K777"/>
  <c r="N776"/>
  <c r="M776"/>
  <c r="L776"/>
  <c r="K776"/>
  <c r="N774"/>
  <c r="M774"/>
  <c r="L774"/>
  <c r="K774"/>
  <c r="N773"/>
  <c r="M773"/>
  <c r="L773"/>
  <c r="K773"/>
  <c r="N772"/>
  <c r="M772"/>
  <c r="L772"/>
  <c r="K772"/>
  <c r="N771"/>
  <c r="M771"/>
  <c r="L771"/>
  <c r="K771"/>
  <c r="N770"/>
  <c r="M770"/>
  <c r="L770"/>
  <c r="K770"/>
  <c r="N767"/>
  <c r="M767"/>
  <c r="L767"/>
  <c r="K767"/>
  <c r="N766"/>
  <c r="M766"/>
  <c r="L766"/>
  <c r="K766"/>
  <c r="N764"/>
  <c r="M764"/>
  <c r="L764"/>
  <c r="K764"/>
  <c r="N763"/>
  <c r="M763"/>
  <c r="L763"/>
  <c r="K763"/>
  <c r="N762"/>
  <c r="M762"/>
  <c r="L762"/>
  <c r="K762"/>
  <c r="N760"/>
  <c r="M760"/>
  <c r="L760"/>
  <c r="K760"/>
  <c r="N759"/>
  <c r="M759"/>
  <c r="L759"/>
  <c r="K759"/>
  <c r="N758"/>
  <c r="M758"/>
  <c r="L758"/>
  <c r="K758"/>
  <c r="N757"/>
  <c r="M757"/>
  <c r="L757"/>
  <c r="K757"/>
  <c r="N756"/>
  <c r="M756"/>
  <c r="L756"/>
  <c r="K756"/>
  <c r="N753"/>
  <c r="M753"/>
  <c r="L753"/>
  <c r="K753"/>
  <c r="N752"/>
  <c r="M752"/>
  <c r="L752"/>
  <c r="K752"/>
  <c r="N751"/>
  <c r="M751"/>
  <c r="L751"/>
  <c r="K751"/>
  <c r="N750"/>
  <c r="M750"/>
  <c r="L750"/>
  <c r="K750"/>
  <c r="N747"/>
  <c r="M747"/>
  <c r="L747"/>
  <c r="K747"/>
  <c r="N746"/>
  <c r="M746"/>
  <c r="L746"/>
  <c r="K746"/>
  <c r="N745"/>
  <c r="M745"/>
  <c r="L745"/>
  <c r="K745"/>
  <c r="N744"/>
  <c r="M744"/>
  <c r="L744"/>
  <c r="K744"/>
  <c r="N743"/>
  <c r="M743"/>
  <c r="L743"/>
  <c r="K743"/>
  <c r="N740"/>
  <c r="M740"/>
  <c r="L740"/>
  <c r="K740"/>
  <c r="N739"/>
  <c r="M739"/>
  <c r="L739"/>
  <c r="K739"/>
  <c r="N738"/>
  <c r="M738"/>
  <c r="L738"/>
  <c r="K738"/>
  <c r="N737"/>
  <c r="M737"/>
  <c r="L737"/>
  <c r="K737"/>
  <c r="N735"/>
  <c r="M735"/>
  <c r="L735"/>
  <c r="K735"/>
  <c r="N734"/>
  <c r="M734"/>
  <c r="L734"/>
  <c r="K734"/>
  <c r="N732"/>
  <c r="M732"/>
  <c r="L732"/>
  <c r="K732"/>
  <c r="N731"/>
  <c r="M731"/>
  <c r="L731"/>
  <c r="K731"/>
  <c r="N730"/>
  <c r="M730"/>
  <c r="L730"/>
  <c r="K730"/>
  <c r="N729"/>
  <c r="M729"/>
  <c r="L729"/>
  <c r="K729"/>
  <c r="N726"/>
  <c r="M726"/>
  <c r="L726"/>
  <c r="K726"/>
  <c r="N725"/>
  <c r="M725"/>
  <c r="L725"/>
  <c r="K725"/>
  <c r="N723"/>
  <c r="N722" s="1"/>
  <c r="N721" s="1"/>
  <c r="M723"/>
  <c r="M722" s="1"/>
  <c r="M721" s="1"/>
  <c r="M716" s="1"/>
  <c r="L723"/>
  <c r="L722" s="1"/>
  <c r="L721" s="1"/>
  <c r="K723"/>
  <c r="K722"/>
  <c r="K721" s="1"/>
  <c r="N719"/>
  <c r="M719"/>
  <c r="L719"/>
  <c r="K719"/>
  <c r="N718"/>
  <c r="M718"/>
  <c r="L718"/>
  <c r="K718"/>
  <c r="N717"/>
  <c r="M717"/>
  <c r="L717"/>
  <c r="K717"/>
  <c r="K716" s="1"/>
  <c r="N714"/>
  <c r="M714"/>
  <c r="L714"/>
  <c r="K714"/>
  <c r="N713"/>
  <c r="M713"/>
  <c r="L713"/>
  <c r="K713"/>
  <c r="N711"/>
  <c r="M711"/>
  <c r="L711"/>
  <c r="K711"/>
  <c r="N710"/>
  <c r="M710"/>
  <c r="L710"/>
  <c r="K710"/>
  <c r="N709"/>
  <c r="M709"/>
  <c r="L709"/>
  <c r="K709"/>
  <c r="N707"/>
  <c r="M707"/>
  <c r="L707"/>
  <c r="K707"/>
  <c r="N706"/>
  <c r="M706"/>
  <c r="L706"/>
  <c r="K706"/>
  <c r="N705"/>
  <c r="M705"/>
  <c r="L705"/>
  <c r="K705"/>
  <c r="N704"/>
  <c r="M704"/>
  <c r="L704"/>
  <c r="K704"/>
  <c r="K703" s="1"/>
  <c r="N700"/>
  <c r="M700"/>
  <c r="L700"/>
  <c r="K700"/>
  <c r="N699"/>
  <c r="M699"/>
  <c r="L699"/>
  <c r="K699"/>
  <c r="N697"/>
  <c r="M697"/>
  <c r="L697"/>
  <c r="K697"/>
  <c r="N695"/>
  <c r="M695"/>
  <c r="L695"/>
  <c r="K695"/>
  <c r="N694"/>
  <c r="M694"/>
  <c r="L694"/>
  <c r="K694"/>
  <c r="N693"/>
  <c r="M693"/>
  <c r="L693"/>
  <c r="K693"/>
  <c r="N689"/>
  <c r="M689"/>
  <c r="L689"/>
  <c r="K689"/>
  <c r="N688"/>
  <c r="M688"/>
  <c r="L688"/>
  <c r="K688"/>
  <c r="N686"/>
  <c r="M686"/>
  <c r="L686"/>
  <c r="K686"/>
  <c r="N685"/>
  <c r="M685"/>
  <c r="L685"/>
  <c r="K685"/>
  <c r="N683"/>
  <c r="M683"/>
  <c r="L683"/>
  <c r="K683"/>
  <c r="N682"/>
  <c r="M682"/>
  <c r="L682"/>
  <c r="K682"/>
  <c r="N680"/>
  <c r="M680"/>
  <c r="L680"/>
  <c r="K680"/>
  <c r="N679"/>
  <c r="M679"/>
  <c r="L679"/>
  <c r="K679"/>
  <c r="N677"/>
  <c r="M677"/>
  <c r="L677"/>
  <c r="K677"/>
  <c r="N676"/>
  <c r="M676"/>
  <c r="L676"/>
  <c r="K676"/>
  <c r="N674"/>
  <c r="M674"/>
  <c r="L674"/>
  <c r="K674"/>
  <c r="N672"/>
  <c r="M672"/>
  <c r="L672"/>
  <c r="K672"/>
  <c r="M670"/>
  <c r="N670"/>
  <c r="L670"/>
  <c r="L669" s="1"/>
  <c r="L668" s="1"/>
  <c r="K670"/>
  <c r="K669" s="1"/>
  <c r="K668" s="1"/>
  <c r="N666"/>
  <c r="M666"/>
  <c r="L666"/>
  <c r="K666"/>
  <c r="N665"/>
  <c r="M665"/>
  <c r="L665"/>
  <c r="K665"/>
  <c r="N664"/>
  <c r="M664"/>
  <c r="L664"/>
  <c r="K664"/>
  <c r="N662"/>
  <c r="M662"/>
  <c r="L662"/>
  <c r="K662"/>
  <c r="N661"/>
  <c r="M661"/>
  <c r="L661"/>
  <c r="K661"/>
  <c r="N660"/>
  <c r="M660"/>
  <c r="L660"/>
  <c r="K660"/>
  <c r="N655"/>
  <c r="M655"/>
  <c r="L655"/>
  <c r="K655"/>
  <c r="N654"/>
  <c r="M654"/>
  <c r="L654"/>
  <c r="K654"/>
  <c r="N653"/>
  <c r="M653"/>
  <c r="L653"/>
  <c r="K653"/>
  <c r="N652"/>
  <c r="M652"/>
  <c r="L652"/>
  <c r="K652"/>
  <c r="N650"/>
  <c r="M650"/>
  <c r="L650"/>
  <c r="K650"/>
  <c r="N649"/>
  <c r="M649"/>
  <c r="L649"/>
  <c r="K649"/>
  <c r="N647"/>
  <c r="M647"/>
  <c r="L647"/>
  <c r="K647"/>
  <c r="N646"/>
  <c r="M646"/>
  <c r="L646"/>
  <c r="K646"/>
  <c r="N645"/>
  <c r="M645"/>
  <c r="L645"/>
  <c r="K645"/>
  <c r="M643"/>
  <c r="M642" s="1"/>
  <c r="M641" s="1"/>
  <c r="N643"/>
  <c r="N642" s="1"/>
  <c r="N641" s="1"/>
  <c r="L643"/>
  <c r="L642" s="1"/>
  <c r="L641" s="1"/>
  <c r="L640" s="1"/>
  <c r="L639" s="1"/>
  <c r="K643"/>
  <c r="K642" s="1"/>
  <c r="K641" s="1"/>
  <c r="K640" s="1"/>
  <c r="K639" s="1"/>
  <c r="N636"/>
  <c r="M636"/>
  <c r="L636"/>
  <c r="K636"/>
  <c r="N635"/>
  <c r="M635"/>
  <c r="L635"/>
  <c r="K635"/>
  <c r="N633"/>
  <c r="M633"/>
  <c r="L633"/>
  <c r="K633"/>
  <c r="N632"/>
  <c r="M632"/>
  <c r="L632"/>
  <c r="K632"/>
  <c r="N630"/>
  <c r="M630"/>
  <c r="L630"/>
  <c r="K630"/>
  <c r="N629"/>
  <c r="M629"/>
  <c r="L629"/>
  <c r="K629"/>
  <c r="N628"/>
  <c r="M628"/>
  <c r="L628"/>
  <c r="K628"/>
  <c r="N626"/>
  <c r="M626"/>
  <c r="L626"/>
  <c r="K626"/>
  <c r="N625"/>
  <c r="M625"/>
  <c r="L625"/>
  <c r="K625"/>
  <c r="N624"/>
  <c r="M624"/>
  <c r="L624"/>
  <c r="K624"/>
  <c r="N622"/>
  <c r="M622"/>
  <c r="L622"/>
  <c r="K622"/>
  <c r="N621"/>
  <c r="M621"/>
  <c r="L621"/>
  <c r="K621"/>
  <c r="N620"/>
  <c r="M620"/>
  <c r="L620"/>
  <c r="K620"/>
  <c r="K619" s="1"/>
  <c r="K618" s="1"/>
  <c r="N619"/>
  <c r="N618" s="1"/>
  <c r="N615"/>
  <c r="M615"/>
  <c r="L615"/>
  <c r="K615"/>
  <c r="N614"/>
  <c r="M614"/>
  <c r="L614"/>
  <c r="K614"/>
  <c r="N612"/>
  <c r="M612"/>
  <c r="L612"/>
  <c r="L611" s="1"/>
  <c r="K612"/>
  <c r="N611"/>
  <c r="M611"/>
  <c r="K611"/>
  <c r="N609"/>
  <c r="M609"/>
  <c r="L609"/>
  <c r="L608" s="1"/>
  <c r="K609"/>
  <c r="N608"/>
  <c r="M608"/>
  <c r="K608"/>
  <c r="N606"/>
  <c r="M606"/>
  <c r="L606"/>
  <c r="L605" s="1"/>
  <c r="K606"/>
  <c r="K605" s="1"/>
  <c r="N605"/>
  <c r="M605"/>
  <c r="N603"/>
  <c r="M603"/>
  <c r="L603"/>
  <c r="K603"/>
  <c r="N602"/>
  <c r="M602"/>
  <c r="L602"/>
  <c r="K602"/>
  <c r="N600"/>
  <c r="N599" s="1"/>
  <c r="M600"/>
  <c r="L600"/>
  <c r="K600"/>
  <c r="K599" s="1"/>
  <c r="M599"/>
  <c r="L599"/>
  <c r="N597"/>
  <c r="N596" s="1"/>
  <c r="M597"/>
  <c r="M596" s="1"/>
  <c r="L597"/>
  <c r="K597"/>
  <c r="L596"/>
  <c r="K596"/>
  <c r="N593"/>
  <c r="N592" s="1"/>
  <c r="M593"/>
  <c r="M592" s="1"/>
  <c r="M588" s="1"/>
  <c r="L593"/>
  <c r="L592" s="1"/>
  <c r="K593"/>
  <c r="K592"/>
  <c r="N590"/>
  <c r="N589" s="1"/>
  <c r="M590"/>
  <c r="L590"/>
  <c r="L589" s="1"/>
  <c r="K590"/>
  <c r="K589" s="1"/>
  <c r="K588" s="1"/>
  <c r="M589"/>
  <c r="N586"/>
  <c r="N585" s="1"/>
  <c r="M586"/>
  <c r="M585" s="1"/>
  <c r="L586"/>
  <c r="K586"/>
  <c r="L585"/>
  <c r="K585"/>
  <c r="N583"/>
  <c r="M583"/>
  <c r="L583"/>
  <c r="K583"/>
  <c r="N582"/>
  <c r="M582"/>
  <c r="L582"/>
  <c r="K582"/>
  <c r="N581"/>
  <c r="M581"/>
  <c r="L581"/>
  <c r="K581"/>
  <c r="M579"/>
  <c r="M578" s="1"/>
  <c r="M577" s="1"/>
  <c r="N579"/>
  <c r="N578" s="1"/>
  <c r="N577" s="1"/>
  <c r="L579"/>
  <c r="L578" s="1"/>
  <c r="L577" s="1"/>
  <c r="K579"/>
  <c r="K578" s="1"/>
  <c r="K577" s="1"/>
  <c r="N575"/>
  <c r="M575"/>
  <c r="L575"/>
  <c r="K575"/>
  <c r="N574"/>
  <c r="M574"/>
  <c r="L574"/>
  <c r="K574"/>
  <c r="N573"/>
  <c r="M573"/>
  <c r="L573"/>
  <c r="K573"/>
  <c r="N568"/>
  <c r="M568"/>
  <c r="L568"/>
  <c r="K568"/>
  <c r="N567"/>
  <c r="M567"/>
  <c r="L567"/>
  <c r="K567"/>
  <c r="N564"/>
  <c r="M564"/>
  <c r="L564"/>
  <c r="K564"/>
  <c r="N563"/>
  <c r="M563"/>
  <c r="L563"/>
  <c r="K563"/>
  <c r="N556"/>
  <c r="M556"/>
  <c r="L556"/>
  <c r="K556"/>
  <c r="N555"/>
  <c r="M555"/>
  <c r="L555"/>
  <c r="K555"/>
  <c r="N554"/>
  <c r="M554"/>
  <c r="L554"/>
  <c r="K554"/>
  <c r="N551"/>
  <c r="M551"/>
  <c r="L551"/>
  <c r="K551"/>
  <c r="N550"/>
  <c r="M550"/>
  <c r="L550"/>
  <c r="K550"/>
  <c r="N548"/>
  <c r="M548"/>
  <c r="L548"/>
  <c r="K548"/>
  <c r="N547"/>
  <c r="M547"/>
  <c r="L547"/>
  <c r="K547"/>
  <c r="N546"/>
  <c r="M546"/>
  <c r="L546"/>
  <c r="K546"/>
  <c r="M543"/>
  <c r="M542" s="1"/>
  <c r="M541" s="1"/>
  <c r="N543"/>
  <c r="N542" s="1"/>
  <c r="N541" s="1"/>
  <c r="L543"/>
  <c r="L542" s="1"/>
  <c r="L541" s="1"/>
  <c r="K543"/>
  <c r="K542" s="1"/>
  <c r="K541" s="1"/>
  <c r="M538"/>
  <c r="M537" s="1"/>
  <c r="M536" s="1"/>
  <c r="N538"/>
  <c r="N537" s="1"/>
  <c r="N536" s="1"/>
  <c r="L538"/>
  <c r="L537" s="1"/>
  <c r="L536" s="1"/>
  <c r="K538"/>
  <c r="K537" s="1"/>
  <c r="K536" s="1"/>
  <c r="N530"/>
  <c r="M530"/>
  <c r="L530"/>
  <c r="K530"/>
  <c r="N529"/>
  <c r="M529"/>
  <c r="L529"/>
  <c r="K529"/>
  <c r="N528"/>
  <c r="M528"/>
  <c r="L528"/>
  <c r="K528"/>
  <c r="N527"/>
  <c r="M527"/>
  <c r="L527"/>
  <c r="K527"/>
  <c r="N525"/>
  <c r="M525"/>
  <c r="L525"/>
  <c r="K525"/>
  <c r="N524"/>
  <c r="M524"/>
  <c r="L524"/>
  <c r="K524"/>
  <c r="N523"/>
  <c r="M523"/>
  <c r="L523"/>
  <c r="K523"/>
  <c r="N522"/>
  <c r="M522"/>
  <c r="L522"/>
  <c r="K522"/>
  <c r="N521"/>
  <c r="M521"/>
  <c r="L521"/>
  <c r="K521"/>
  <c r="M517"/>
  <c r="M516" s="1"/>
  <c r="N517"/>
  <c r="N516" s="1"/>
  <c r="L517"/>
  <c r="L516" s="1"/>
  <c r="K517"/>
  <c r="K516" s="1"/>
  <c r="N513"/>
  <c r="M513"/>
  <c r="L513"/>
  <c r="K513"/>
  <c r="N512"/>
  <c r="M512"/>
  <c r="L512"/>
  <c r="K512"/>
  <c r="N510"/>
  <c r="M510"/>
  <c r="L510"/>
  <c r="K510"/>
  <c r="N509"/>
  <c r="M509"/>
  <c r="L509"/>
  <c r="K509"/>
  <c r="N506"/>
  <c r="M506"/>
  <c r="L506"/>
  <c r="K506"/>
  <c r="N505"/>
  <c r="M505"/>
  <c r="L505"/>
  <c r="K505"/>
  <c r="N503"/>
  <c r="M503"/>
  <c r="L503"/>
  <c r="K503"/>
  <c r="N502"/>
  <c r="M502"/>
  <c r="L502"/>
  <c r="K502"/>
  <c r="N498"/>
  <c r="M498"/>
  <c r="L498"/>
  <c r="K498"/>
  <c r="N497"/>
  <c r="M497"/>
  <c r="L497"/>
  <c r="K497"/>
  <c r="N494"/>
  <c r="M494"/>
  <c r="L494"/>
  <c r="K494"/>
  <c r="N493"/>
  <c r="M493"/>
  <c r="L493"/>
  <c r="K493"/>
  <c r="N491"/>
  <c r="M491"/>
  <c r="L491"/>
  <c r="K491"/>
  <c r="N490"/>
  <c r="M490"/>
  <c r="L490"/>
  <c r="K490"/>
  <c r="N487"/>
  <c r="M487"/>
  <c r="L487"/>
  <c r="K487"/>
  <c r="N486"/>
  <c r="M486"/>
  <c r="L486"/>
  <c r="K486"/>
  <c r="N484"/>
  <c r="M484"/>
  <c r="L484"/>
  <c r="K484"/>
  <c r="N483"/>
  <c r="M483"/>
  <c r="L483"/>
  <c r="K483"/>
  <c r="N482"/>
  <c r="M482"/>
  <c r="L482"/>
  <c r="K482"/>
  <c r="N478"/>
  <c r="M478"/>
  <c r="L478"/>
  <c r="K478"/>
  <c r="N477"/>
  <c r="M477"/>
  <c r="L477"/>
  <c r="K477"/>
  <c r="N474"/>
  <c r="M474"/>
  <c r="L474"/>
  <c r="K474"/>
  <c r="N473"/>
  <c r="M473"/>
  <c r="L473"/>
  <c r="K473"/>
  <c r="N470"/>
  <c r="M470"/>
  <c r="L470"/>
  <c r="K470"/>
  <c r="N469"/>
  <c r="M469"/>
  <c r="L469"/>
  <c r="K469"/>
  <c r="N467"/>
  <c r="M467"/>
  <c r="L467"/>
  <c r="K467"/>
  <c r="N466"/>
  <c r="M466"/>
  <c r="L466"/>
  <c r="K466"/>
  <c r="N463"/>
  <c r="M463"/>
  <c r="L463"/>
  <c r="K463"/>
  <c r="N462"/>
  <c r="M462"/>
  <c r="L462"/>
  <c r="K462"/>
  <c r="N460"/>
  <c r="M460"/>
  <c r="L460"/>
  <c r="K460"/>
  <c r="N459"/>
  <c r="M459"/>
  <c r="L459"/>
  <c r="K459"/>
  <c r="N458"/>
  <c r="M458"/>
  <c r="L458"/>
  <c r="K458"/>
  <c r="N455"/>
  <c r="M455"/>
  <c r="L455"/>
  <c r="K455"/>
  <c r="N454"/>
  <c r="M454"/>
  <c r="L454"/>
  <c r="K454"/>
  <c r="N451"/>
  <c r="M451"/>
  <c r="L451"/>
  <c r="K451"/>
  <c r="N450"/>
  <c r="M450"/>
  <c r="L450"/>
  <c r="K450"/>
  <c r="N448"/>
  <c r="M448"/>
  <c r="L448"/>
  <c r="K448"/>
  <c r="N447"/>
  <c r="M447"/>
  <c r="L447"/>
  <c r="K447"/>
  <c r="N444"/>
  <c r="M444"/>
  <c r="L444"/>
  <c r="K444"/>
  <c r="N443"/>
  <c r="M443"/>
  <c r="L443"/>
  <c r="K443"/>
  <c r="N441"/>
  <c r="M441"/>
  <c r="L441"/>
  <c r="K441"/>
  <c r="N440"/>
  <c r="M440"/>
  <c r="L440"/>
  <c r="K440"/>
  <c r="N439"/>
  <c r="M439"/>
  <c r="L439"/>
  <c r="K439"/>
  <c r="N438"/>
  <c r="N434"/>
  <c r="M434"/>
  <c r="L434"/>
  <c r="K434"/>
  <c r="N433"/>
  <c r="M433"/>
  <c r="L433"/>
  <c r="K433"/>
  <c r="M431"/>
  <c r="M430" s="1"/>
  <c r="M429" s="1"/>
  <c r="N431"/>
  <c r="N430" s="1"/>
  <c r="N429" s="1"/>
  <c r="L431"/>
  <c r="L430" s="1"/>
  <c r="L429" s="1"/>
  <c r="L428" s="1"/>
  <c r="K431"/>
  <c r="K430" s="1"/>
  <c r="K429" s="1"/>
  <c r="N426"/>
  <c r="M426"/>
  <c r="L426"/>
  <c r="K426"/>
  <c r="N425"/>
  <c r="M425"/>
  <c r="L425"/>
  <c r="K425"/>
  <c r="N423"/>
  <c r="M423"/>
  <c r="L423"/>
  <c r="K423"/>
  <c r="N422"/>
  <c r="M422"/>
  <c r="L422"/>
  <c r="K422"/>
  <c r="N421"/>
  <c r="M421"/>
  <c r="L421"/>
  <c r="K421"/>
  <c r="N419"/>
  <c r="M419"/>
  <c r="L419"/>
  <c r="K419"/>
  <c r="N418"/>
  <c r="M418"/>
  <c r="L418"/>
  <c r="K418"/>
  <c r="N417"/>
  <c r="M417"/>
  <c r="L417"/>
  <c r="L416" s="1"/>
  <c r="K417"/>
  <c r="K416" s="1"/>
  <c r="N411"/>
  <c r="M411"/>
  <c r="L411"/>
  <c r="K411"/>
  <c r="N410"/>
  <c r="M410"/>
  <c r="L410"/>
  <c r="K410"/>
  <c r="N409"/>
  <c r="M409"/>
  <c r="L409"/>
  <c r="K409"/>
  <c r="M407"/>
  <c r="M406" s="1"/>
  <c r="M405" s="1"/>
  <c r="N407"/>
  <c r="N406" s="1"/>
  <c r="N405" s="1"/>
  <c r="L407"/>
  <c r="L406" s="1"/>
  <c r="L405" s="1"/>
  <c r="L404" s="1"/>
  <c r="K407"/>
  <c r="K406" s="1"/>
  <c r="K405" s="1"/>
  <c r="K404" s="1"/>
  <c r="N402"/>
  <c r="M402"/>
  <c r="L402"/>
  <c r="K402"/>
  <c r="N401"/>
  <c r="M401"/>
  <c r="L401"/>
  <c r="K401"/>
  <c r="N400"/>
  <c r="M400"/>
  <c r="L400"/>
  <c r="K400"/>
  <c r="N398"/>
  <c r="M398"/>
  <c r="L398"/>
  <c r="K398"/>
  <c r="N397"/>
  <c r="M397"/>
  <c r="L397"/>
  <c r="K397"/>
  <c r="N396"/>
  <c r="M396"/>
  <c r="L396"/>
  <c r="K396"/>
  <c r="N395"/>
  <c r="M395"/>
  <c r="L395"/>
  <c r="K395"/>
  <c r="N391"/>
  <c r="M391"/>
  <c r="L391"/>
  <c r="K391"/>
  <c r="N390"/>
  <c r="M390"/>
  <c r="L390"/>
  <c r="K390"/>
  <c r="N388"/>
  <c r="M388"/>
  <c r="L388"/>
  <c r="K388"/>
  <c r="N386"/>
  <c r="M386"/>
  <c r="L386"/>
  <c r="K386"/>
  <c r="N385"/>
  <c r="M385"/>
  <c r="L385"/>
  <c r="K385"/>
  <c r="N384"/>
  <c r="M384"/>
  <c r="L384"/>
  <c r="K384"/>
  <c r="N383"/>
  <c r="M383"/>
  <c r="L383"/>
  <c r="K383"/>
  <c r="N381"/>
  <c r="M381"/>
  <c r="L381"/>
  <c r="K381"/>
  <c r="N380"/>
  <c r="M380"/>
  <c r="L380"/>
  <c r="K380"/>
  <c r="N379"/>
  <c r="M379"/>
  <c r="L379"/>
  <c r="K379"/>
  <c r="N378"/>
  <c r="M378"/>
  <c r="L378"/>
  <c r="K378"/>
  <c r="N376"/>
  <c r="M376"/>
  <c r="L376"/>
  <c r="K376"/>
  <c r="N375"/>
  <c r="M375"/>
  <c r="L375"/>
  <c r="K375"/>
  <c r="N374"/>
  <c r="M374"/>
  <c r="L374"/>
  <c r="K374"/>
  <c r="N373"/>
  <c r="M373"/>
  <c r="L373"/>
  <c r="K373"/>
  <c r="N372"/>
  <c r="M372"/>
  <c r="L372"/>
  <c r="K372"/>
  <c r="M368"/>
  <c r="M367" s="1"/>
  <c r="M366" s="1"/>
  <c r="M365" s="1"/>
  <c r="M364" s="1"/>
  <c r="M363" s="1"/>
  <c r="L368"/>
  <c r="L367" s="1"/>
  <c r="L366" s="1"/>
  <c r="L365" s="1"/>
  <c r="L364" s="1"/>
  <c r="L363" s="1"/>
  <c r="K368"/>
  <c r="K367" s="1"/>
  <c r="K366" s="1"/>
  <c r="K365" s="1"/>
  <c r="K364" s="1"/>
  <c r="K363" s="1"/>
  <c r="N365"/>
  <c r="N364" s="1"/>
  <c r="N363" s="1"/>
  <c r="N360"/>
  <c r="M360"/>
  <c r="L360"/>
  <c r="K360"/>
  <c r="N359"/>
  <c r="M359"/>
  <c r="L359"/>
  <c r="K359"/>
  <c r="N358"/>
  <c r="M358"/>
  <c r="L358"/>
  <c r="K358"/>
  <c r="N357"/>
  <c r="M357"/>
  <c r="L357"/>
  <c r="K357"/>
  <c r="N355"/>
  <c r="M355"/>
  <c r="L355"/>
  <c r="K355"/>
  <c r="N353"/>
  <c r="M353"/>
  <c r="L353"/>
  <c r="K353"/>
  <c r="N351"/>
  <c r="M351"/>
  <c r="M350" s="1"/>
  <c r="M349" s="1"/>
  <c r="L351"/>
  <c r="L350" s="1"/>
  <c r="L349" s="1"/>
  <c r="K351"/>
  <c r="N347"/>
  <c r="M347"/>
  <c r="L347"/>
  <c r="K347"/>
  <c r="N346"/>
  <c r="M346"/>
  <c r="L346"/>
  <c r="K346"/>
  <c r="N342"/>
  <c r="M342"/>
  <c r="L342"/>
  <c r="K342"/>
  <c r="M340"/>
  <c r="N340"/>
  <c r="L340"/>
  <c r="L339" s="1"/>
  <c r="K340"/>
  <c r="K339" s="1"/>
  <c r="N337"/>
  <c r="M337"/>
  <c r="L337"/>
  <c r="K337"/>
  <c r="N336"/>
  <c r="M336"/>
  <c r="L336"/>
  <c r="K336"/>
  <c r="N334"/>
  <c r="M334"/>
  <c r="L334"/>
  <c r="K334"/>
  <c r="N333"/>
  <c r="M333"/>
  <c r="L333"/>
  <c r="K333"/>
  <c r="N331"/>
  <c r="M331"/>
  <c r="L331"/>
  <c r="K331"/>
  <c r="N330"/>
  <c r="M330"/>
  <c r="L330"/>
  <c r="K330"/>
  <c r="N329"/>
  <c r="M329"/>
  <c r="L329"/>
  <c r="K329"/>
  <c r="N326"/>
  <c r="M326"/>
  <c r="L326"/>
  <c r="K326"/>
  <c r="N325"/>
  <c r="M325"/>
  <c r="L325"/>
  <c r="K325"/>
  <c r="N324"/>
  <c r="M324"/>
  <c r="L324"/>
  <c r="K324"/>
  <c r="N323"/>
  <c r="M323"/>
  <c r="L323"/>
  <c r="K323"/>
  <c r="N318"/>
  <c r="M318"/>
  <c r="L318"/>
  <c r="K318"/>
  <c r="N317"/>
  <c r="M317"/>
  <c r="L317"/>
  <c r="K317"/>
  <c r="N315"/>
  <c r="M315"/>
  <c r="L315"/>
  <c r="K315"/>
  <c r="N314"/>
  <c r="M314"/>
  <c r="L314"/>
  <c r="K314"/>
  <c r="N313"/>
  <c r="M313"/>
  <c r="L313"/>
  <c r="K313"/>
  <c r="N311"/>
  <c r="M311"/>
  <c r="L311"/>
  <c r="K311"/>
  <c r="N310"/>
  <c r="M310"/>
  <c r="L310"/>
  <c r="K310"/>
  <c r="K309" s="1"/>
  <c r="N309"/>
  <c r="M309"/>
  <c r="L309"/>
  <c r="N307"/>
  <c r="M307"/>
  <c r="L307"/>
  <c r="K307"/>
  <c r="K306" s="1"/>
  <c r="N306"/>
  <c r="M306"/>
  <c r="L306"/>
  <c r="N304"/>
  <c r="M304"/>
  <c r="L304"/>
  <c r="K304"/>
  <c r="K303" s="1"/>
  <c r="N303"/>
  <c r="N302" s="1"/>
  <c r="N301" s="1"/>
  <c r="N300" s="1"/>
  <c r="N299" s="1"/>
  <c r="M303"/>
  <c r="L303"/>
  <c r="N295"/>
  <c r="M295"/>
  <c r="L295"/>
  <c r="L294" s="1"/>
  <c r="L293" s="1"/>
  <c r="L292" s="1"/>
  <c r="L291" s="1"/>
  <c r="K295"/>
  <c r="K294" s="1"/>
  <c r="K293" s="1"/>
  <c r="K292" s="1"/>
  <c r="K291" s="1"/>
  <c r="N294"/>
  <c r="N293" s="1"/>
  <c r="N292" s="1"/>
  <c r="N291" s="1"/>
  <c r="M294"/>
  <c r="M293"/>
  <c r="M292" s="1"/>
  <c r="M291" s="1"/>
  <c r="M287"/>
  <c r="M286" s="1"/>
  <c r="M285" s="1"/>
  <c r="M284" s="1"/>
  <c r="M283" s="1"/>
  <c r="N287"/>
  <c r="N286" s="1"/>
  <c r="N285" s="1"/>
  <c r="N284" s="1"/>
  <c r="N283" s="1"/>
  <c r="L287"/>
  <c r="L286" s="1"/>
  <c r="L285" s="1"/>
  <c r="L284" s="1"/>
  <c r="L283" s="1"/>
  <c r="K287"/>
  <c r="K286" s="1"/>
  <c r="K285" s="1"/>
  <c r="K284" s="1"/>
  <c r="K283" s="1"/>
  <c r="N280"/>
  <c r="M280"/>
  <c r="L280"/>
  <c r="K280"/>
  <c r="N279"/>
  <c r="M279"/>
  <c r="L279"/>
  <c r="K279"/>
  <c r="K278" s="1"/>
  <c r="K277" s="1"/>
  <c r="N278"/>
  <c r="N277" s="1"/>
  <c r="M278"/>
  <c r="M277" s="1"/>
  <c r="L278"/>
  <c r="L277" s="1"/>
  <c r="N275"/>
  <c r="M275"/>
  <c r="L275"/>
  <c r="K275"/>
  <c r="N274"/>
  <c r="M274"/>
  <c r="L274"/>
  <c r="K274"/>
  <c r="N272"/>
  <c r="M272"/>
  <c r="L272"/>
  <c r="K272"/>
  <c r="N270"/>
  <c r="M270"/>
  <c r="L270"/>
  <c r="K270"/>
  <c r="M268"/>
  <c r="N268"/>
  <c r="L268"/>
  <c r="L267" s="1"/>
  <c r="L266" s="1"/>
  <c r="K268"/>
  <c r="K267" s="1"/>
  <c r="K266" s="1"/>
  <c r="N264"/>
  <c r="N263" s="1"/>
  <c r="N262" s="1"/>
  <c r="M264"/>
  <c r="L264"/>
  <c r="K264"/>
  <c r="K263" s="1"/>
  <c r="K262" s="1"/>
  <c r="M263"/>
  <c r="M262" s="1"/>
  <c r="L263"/>
  <c r="L262" s="1"/>
  <c r="N259"/>
  <c r="N258" s="1"/>
  <c r="N257" s="1"/>
  <c r="N256" s="1"/>
  <c r="M259"/>
  <c r="M258" s="1"/>
  <c r="M257" s="1"/>
  <c r="M256" s="1"/>
  <c r="L259"/>
  <c r="L258" s="1"/>
  <c r="L257" s="1"/>
  <c r="L256" s="1"/>
  <c r="K259"/>
  <c r="K258"/>
  <c r="K257" s="1"/>
  <c r="K256" s="1"/>
  <c r="N252"/>
  <c r="M252"/>
  <c r="L252"/>
  <c r="K252"/>
  <c r="N251"/>
  <c r="N250" s="1"/>
  <c r="N249" s="1"/>
  <c r="M251"/>
  <c r="M250" s="1"/>
  <c r="M249" s="1"/>
  <c r="L251"/>
  <c r="K251"/>
  <c r="L250"/>
  <c r="L249" s="1"/>
  <c r="K250"/>
  <c r="K249" s="1"/>
  <c r="N247"/>
  <c r="M247"/>
  <c r="L247"/>
  <c r="K247"/>
  <c r="N245"/>
  <c r="M245"/>
  <c r="L245"/>
  <c r="K245"/>
  <c r="M243"/>
  <c r="N243"/>
  <c r="N242" s="1"/>
  <c r="N241" s="1"/>
  <c r="N240" s="1"/>
  <c r="L243"/>
  <c r="L242" s="1"/>
  <c r="L241" s="1"/>
  <c r="L240" s="1"/>
  <c r="K243"/>
  <c r="N235"/>
  <c r="M235"/>
  <c r="L235"/>
  <c r="K235"/>
  <c r="N234"/>
  <c r="M234"/>
  <c r="L234"/>
  <c r="K234"/>
  <c r="N233"/>
  <c r="M233"/>
  <c r="L233"/>
  <c r="K233"/>
  <c r="M231"/>
  <c r="M230" s="1"/>
  <c r="M229" s="1"/>
  <c r="N231"/>
  <c r="N230" s="1"/>
  <c r="N229" s="1"/>
  <c r="L231"/>
  <c r="L230" s="1"/>
  <c r="L229" s="1"/>
  <c r="L228" s="1"/>
  <c r="K231"/>
  <c r="K230"/>
  <c r="K229" s="1"/>
  <c r="K228" s="1"/>
  <c r="N225"/>
  <c r="N224" s="1"/>
  <c r="N223" s="1"/>
  <c r="N222" s="1"/>
  <c r="N221" s="1"/>
  <c r="M225"/>
  <c r="M224" s="1"/>
  <c r="M223" s="1"/>
  <c r="M222" s="1"/>
  <c r="M221" s="1"/>
  <c r="L225"/>
  <c r="L224" s="1"/>
  <c r="L223" s="1"/>
  <c r="L222" s="1"/>
  <c r="L221" s="1"/>
  <c r="K225"/>
  <c r="K224" s="1"/>
  <c r="K223" s="1"/>
  <c r="K222" s="1"/>
  <c r="K221" s="1"/>
  <c r="N218"/>
  <c r="M218"/>
  <c r="L218"/>
  <c r="K218"/>
  <c r="K217" s="1"/>
  <c r="K216" s="1"/>
  <c r="K215" s="1"/>
  <c r="K214" s="1"/>
  <c r="N217"/>
  <c r="M217"/>
  <c r="M216" s="1"/>
  <c r="M215" s="1"/>
  <c r="M214" s="1"/>
  <c r="L217"/>
  <c r="L216" s="1"/>
  <c r="L215" s="1"/>
  <c r="L214" s="1"/>
  <c r="N216"/>
  <c r="N215" s="1"/>
  <c r="N214" s="1"/>
  <c r="N211"/>
  <c r="N210" s="1"/>
  <c r="N209" s="1"/>
  <c r="N208" s="1"/>
  <c r="N207" s="1"/>
  <c r="M211"/>
  <c r="L211"/>
  <c r="K211"/>
  <c r="K210" s="1"/>
  <c r="K209" s="1"/>
  <c r="K208" s="1"/>
  <c r="K207" s="1"/>
  <c r="M210"/>
  <c r="M209" s="1"/>
  <c r="M208" s="1"/>
  <c r="M207" s="1"/>
  <c r="L210"/>
  <c r="L209"/>
  <c r="L208" s="1"/>
  <c r="L207" s="1"/>
  <c r="N204"/>
  <c r="M204"/>
  <c r="L204"/>
  <c r="K204"/>
  <c r="K203" s="1"/>
  <c r="K202" s="1"/>
  <c r="K201" s="1"/>
  <c r="K200" s="1"/>
  <c r="N203"/>
  <c r="N202" s="1"/>
  <c r="N201" s="1"/>
  <c r="N200" s="1"/>
  <c r="M203"/>
  <c r="M202" s="1"/>
  <c r="M201" s="1"/>
  <c r="M200" s="1"/>
  <c r="L203"/>
  <c r="L202" s="1"/>
  <c r="L201" s="1"/>
  <c r="L200" s="1"/>
  <c r="N197"/>
  <c r="M197"/>
  <c r="L197"/>
  <c r="K197"/>
  <c r="K196" s="1"/>
  <c r="N196"/>
  <c r="M196"/>
  <c r="L196"/>
  <c r="N194"/>
  <c r="M194"/>
  <c r="L194"/>
  <c r="K194"/>
  <c r="N192"/>
  <c r="M192"/>
  <c r="L192"/>
  <c r="K192"/>
  <c r="K191" s="1"/>
  <c r="K190" s="1"/>
  <c r="K189" s="1"/>
  <c r="N191"/>
  <c r="M191"/>
  <c r="M190" s="1"/>
  <c r="M189" s="1"/>
  <c r="L191"/>
  <c r="L190" s="1"/>
  <c r="L189" s="1"/>
  <c r="N190"/>
  <c r="N189" s="1"/>
  <c r="N187"/>
  <c r="M187"/>
  <c r="M186" s="1"/>
  <c r="L187"/>
  <c r="K187"/>
  <c r="K186" s="1"/>
  <c r="N186"/>
  <c r="L186"/>
  <c r="N184"/>
  <c r="M184"/>
  <c r="L184"/>
  <c r="K184"/>
  <c r="N182"/>
  <c r="M182"/>
  <c r="L182"/>
  <c r="L181" s="1"/>
  <c r="L180" s="1"/>
  <c r="L179" s="1"/>
  <c r="L178" s="1"/>
  <c r="K182"/>
  <c r="K181" s="1"/>
  <c r="N181"/>
  <c r="N180" s="1"/>
  <c r="N179" s="1"/>
  <c r="M181"/>
  <c r="N174"/>
  <c r="N173" s="1"/>
  <c r="N172" s="1"/>
  <c r="N171" s="1"/>
  <c r="M174"/>
  <c r="L174"/>
  <c r="K174"/>
  <c r="K173" s="1"/>
  <c r="K172" s="1"/>
  <c r="K171" s="1"/>
  <c r="M173"/>
  <c r="M172" s="1"/>
  <c r="M171" s="1"/>
  <c r="L173"/>
  <c r="L172" s="1"/>
  <c r="L171" s="1"/>
  <c r="N168"/>
  <c r="M168"/>
  <c r="L168"/>
  <c r="L167" s="1"/>
  <c r="K168"/>
  <c r="K167" s="1"/>
  <c r="N167"/>
  <c r="N163" s="1"/>
  <c r="N162" s="1"/>
  <c r="N161" s="1"/>
  <c r="M167"/>
  <c r="N165"/>
  <c r="M165"/>
  <c r="L165"/>
  <c r="K165"/>
  <c r="K164" s="1"/>
  <c r="K163" s="1"/>
  <c r="K162" s="1"/>
  <c r="K161" s="1"/>
  <c r="N164"/>
  <c r="M164"/>
  <c r="M163" s="1"/>
  <c r="M162" s="1"/>
  <c r="M161" s="1"/>
  <c r="L164"/>
  <c r="L163" s="1"/>
  <c r="L162" s="1"/>
  <c r="L161" s="1"/>
  <c r="N158"/>
  <c r="M158"/>
  <c r="L158"/>
  <c r="L157" s="1"/>
  <c r="L156" s="1"/>
  <c r="L155" s="1"/>
  <c r="L154" s="1"/>
  <c r="K158"/>
  <c r="K157" s="1"/>
  <c r="K156" s="1"/>
  <c r="K155" s="1"/>
  <c r="K154" s="1"/>
  <c r="N157"/>
  <c r="N156" s="1"/>
  <c r="N155" s="1"/>
  <c r="N154" s="1"/>
  <c r="M157"/>
  <c r="M156" s="1"/>
  <c r="M155" s="1"/>
  <c r="M154" s="1"/>
  <c r="M151"/>
  <c r="K151"/>
  <c r="N149"/>
  <c r="M149"/>
  <c r="L149"/>
  <c r="K149"/>
  <c r="N147"/>
  <c r="N146" s="1"/>
  <c r="N145" s="1"/>
  <c r="N144" s="1"/>
  <c r="M147"/>
  <c r="L147"/>
  <c r="L146" s="1"/>
  <c r="L145" s="1"/>
  <c r="L144" s="1"/>
  <c r="K147"/>
  <c r="M142"/>
  <c r="K142"/>
  <c r="N140"/>
  <c r="M140"/>
  <c r="L140"/>
  <c r="K140"/>
  <c r="N138"/>
  <c r="N137" s="1"/>
  <c r="N136" s="1"/>
  <c r="N135" s="1"/>
  <c r="N134" s="1"/>
  <c r="M138"/>
  <c r="L138"/>
  <c r="L137" s="1"/>
  <c r="L136" s="1"/>
  <c r="L135" s="1"/>
  <c r="K138"/>
  <c r="K137" s="1"/>
  <c r="K136" s="1"/>
  <c r="K135" s="1"/>
  <c r="N130"/>
  <c r="N129" s="1"/>
  <c r="N128" s="1"/>
  <c r="N127" s="1"/>
  <c r="N126" s="1"/>
  <c r="M130"/>
  <c r="L130"/>
  <c r="L129" s="1"/>
  <c r="L128" s="1"/>
  <c r="L127" s="1"/>
  <c r="L126" s="1"/>
  <c r="K130"/>
  <c r="K129" s="1"/>
  <c r="K128" s="1"/>
  <c r="K127" s="1"/>
  <c r="K126" s="1"/>
  <c r="M129"/>
  <c r="M128" s="1"/>
  <c r="M127" s="1"/>
  <c r="M126" s="1"/>
  <c r="N123"/>
  <c r="M123"/>
  <c r="M122" s="1"/>
  <c r="L123"/>
  <c r="L122" s="1"/>
  <c r="K123"/>
  <c r="K122" s="1"/>
  <c r="N122"/>
  <c r="N120"/>
  <c r="M120"/>
  <c r="L120"/>
  <c r="L119" s="1"/>
  <c r="K120"/>
  <c r="K119" s="1"/>
  <c r="N119"/>
  <c r="M119"/>
  <c r="N117"/>
  <c r="M117"/>
  <c r="L117"/>
  <c r="L116" s="1"/>
  <c r="K117"/>
  <c r="K116" s="1"/>
  <c r="N116"/>
  <c r="M116"/>
  <c r="N114"/>
  <c r="N113" s="1"/>
  <c r="M114"/>
  <c r="M113" s="1"/>
  <c r="L114"/>
  <c r="L113" s="1"/>
  <c r="K114"/>
  <c r="K113" s="1"/>
  <c r="N111"/>
  <c r="M111"/>
  <c r="M110" s="1"/>
  <c r="L111"/>
  <c r="L110" s="1"/>
  <c r="K111"/>
  <c r="N110"/>
  <c r="K110"/>
  <c r="N108"/>
  <c r="N107" s="1"/>
  <c r="M108"/>
  <c r="L108"/>
  <c r="L107" s="1"/>
  <c r="K108"/>
  <c r="K107" s="1"/>
  <c r="M107"/>
  <c r="N104"/>
  <c r="M104"/>
  <c r="K104"/>
  <c r="M102"/>
  <c r="N102"/>
  <c r="K102"/>
  <c r="L101"/>
  <c r="N97"/>
  <c r="N96" s="1"/>
  <c r="M97"/>
  <c r="M96" s="1"/>
  <c r="L97"/>
  <c r="L96" s="1"/>
  <c r="K97"/>
  <c r="K96" s="1"/>
  <c r="N94"/>
  <c r="N93" s="1"/>
  <c r="M94"/>
  <c r="M93" s="1"/>
  <c r="L94"/>
  <c r="L93" s="1"/>
  <c r="K94"/>
  <c r="K93" s="1"/>
  <c r="N91"/>
  <c r="N90" s="1"/>
  <c r="M91"/>
  <c r="M90" s="1"/>
  <c r="L91"/>
  <c r="L90" s="1"/>
  <c r="K91"/>
  <c r="K90" s="1"/>
  <c r="N88"/>
  <c r="N87" s="1"/>
  <c r="M88"/>
  <c r="M87" s="1"/>
  <c r="L88"/>
  <c r="L87" s="1"/>
  <c r="K88"/>
  <c r="K87" s="1"/>
  <c r="N85"/>
  <c r="M85"/>
  <c r="M84" s="1"/>
  <c r="L85"/>
  <c r="L84" s="1"/>
  <c r="K85"/>
  <c r="K84" s="1"/>
  <c r="N84"/>
  <c r="N82"/>
  <c r="N81" s="1"/>
  <c r="M82"/>
  <c r="M81" s="1"/>
  <c r="L82"/>
  <c r="L81" s="1"/>
  <c r="K82"/>
  <c r="K81" s="1"/>
  <c r="N78"/>
  <c r="M78"/>
  <c r="K78"/>
  <c r="N76"/>
  <c r="N75" s="1"/>
  <c r="N74" s="1"/>
  <c r="M76"/>
  <c r="K76"/>
  <c r="L75"/>
  <c r="N69"/>
  <c r="N68" s="1"/>
  <c r="N67" s="1"/>
  <c r="N66" s="1"/>
  <c r="M69"/>
  <c r="M68" s="1"/>
  <c r="M67" s="1"/>
  <c r="M66" s="1"/>
  <c r="L69"/>
  <c r="K69"/>
  <c r="K68" s="1"/>
  <c r="K67" s="1"/>
  <c r="K66" s="1"/>
  <c r="L66"/>
  <c r="N64"/>
  <c r="N63" s="1"/>
  <c r="N62" s="1"/>
  <c r="N61" s="1"/>
  <c r="M64"/>
  <c r="M63" s="1"/>
  <c r="M62" s="1"/>
  <c r="M61" s="1"/>
  <c r="L64"/>
  <c r="K64"/>
  <c r="K63" s="1"/>
  <c r="K62" s="1"/>
  <c r="K61" s="1"/>
  <c r="L61"/>
  <c r="L60" s="1"/>
  <c r="N56"/>
  <c r="N55" s="1"/>
  <c r="M56"/>
  <c r="M55" s="1"/>
  <c r="K56"/>
  <c r="K55" s="1"/>
  <c r="L55"/>
  <c r="N53"/>
  <c r="M53"/>
  <c r="K53"/>
  <c r="K50" s="1"/>
  <c r="K49" s="1"/>
  <c r="K48" s="1"/>
  <c r="K47" s="1"/>
  <c r="N51"/>
  <c r="N50" s="1"/>
  <c r="M51"/>
  <c r="K51"/>
  <c r="M50"/>
  <c r="L50"/>
  <c r="L49" s="1"/>
  <c r="L47"/>
  <c r="N44"/>
  <c r="M44"/>
  <c r="L44"/>
  <c r="K44"/>
  <c r="N42"/>
  <c r="M42"/>
  <c r="L42"/>
  <c r="K42"/>
  <c r="N40"/>
  <c r="M40"/>
  <c r="K40"/>
  <c r="N32"/>
  <c r="M32"/>
  <c r="L32"/>
  <c r="K32"/>
  <c r="N30"/>
  <c r="M30"/>
  <c r="L30"/>
  <c r="K30"/>
  <c r="N28"/>
  <c r="M28"/>
  <c r="K28"/>
  <c r="M26"/>
  <c r="K26"/>
  <c r="N26"/>
  <c r="L25"/>
  <c r="N23"/>
  <c r="N22" s="1"/>
  <c r="M23"/>
  <c r="M22" s="1"/>
  <c r="K23"/>
  <c r="K22" s="1"/>
  <c r="N20"/>
  <c r="N19" s="1"/>
  <c r="M20"/>
  <c r="M19" s="1"/>
  <c r="K20"/>
  <c r="K19" s="1"/>
  <c r="M180" l="1"/>
  <c r="M179" s="1"/>
  <c r="M178" s="1"/>
  <c r="K799"/>
  <c r="K798" s="1"/>
  <c r="K797" s="1"/>
  <c r="K796" s="1"/>
  <c r="L588"/>
  <c r="P1149"/>
  <c r="P1148" s="1"/>
  <c r="P1147" s="1"/>
  <c r="O1149"/>
  <c r="O1148" s="1"/>
  <c r="O1147" s="1"/>
  <c r="K180"/>
  <c r="K179" s="1"/>
  <c r="K178" s="1"/>
  <c r="K177" s="1"/>
  <c r="K501"/>
  <c r="K481" s="1"/>
  <c r="L883"/>
  <c r="N899"/>
  <c r="M1094"/>
  <c r="M1093" s="1"/>
  <c r="M1283"/>
  <c r="L1338"/>
  <c r="K1396"/>
  <c r="L1450"/>
  <c r="K1482"/>
  <c r="K1475" s="1"/>
  <c r="K1474" s="1"/>
  <c r="R458"/>
  <c r="O709"/>
  <c r="O883"/>
  <c r="Q1117"/>
  <c r="O1450"/>
  <c r="K80"/>
  <c r="M345"/>
  <c r="M344" s="1"/>
  <c r="M882"/>
  <c r="M881" s="1"/>
  <c r="M880" s="1"/>
  <c r="N1019"/>
  <c r="N1035"/>
  <c r="K1061"/>
  <c r="M1131"/>
  <c r="L1353"/>
  <c r="N1482"/>
  <c r="N1475" s="1"/>
  <c r="N1474" s="1"/>
  <c r="P49"/>
  <c r="Q106"/>
  <c r="O190"/>
  <c r="O189" s="1"/>
  <c r="Q458"/>
  <c r="P482"/>
  <c r="O706"/>
  <c r="R1450"/>
  <c r="P1475"/>
  <c r="P1474" s="1"/>
  <c r="N101"/>
  <c r="N100" s="1"/>
  <c r="K1035"/>
  <c r="N1061"/>
  <c r="N1387"/>
  <c r="P228"/>
  <c r="P302"/>
  <c r="R1061"/>
  <c r="M146"/>
  <c r="M145" s="1"/>
  <c r="M144" s="1"/>
  <c r="N228"/>
  <c r="L239"/>
  <c r="K302"/>
  <c r="K301" s="1"/>
  <c r="K300" s="1"/>
  <c r="K299" s="1"/>
  <c r="M1299"/>
  <c r="M1387"/>
  <c r="N1494"/>
  <c r="N1493" s="1"/>
  <c r="Q146"/>
  <c r="Q145" s="1"/>
  <c r="Q144" s="1"/>
  <c r="R588"/>
  <c r="R799"/>
  <c r="R798" s="1"/>
  <c r="R797" s="1"/>
  <c r="R1035"/>
  <c r="Q1283"/>
  <c r="P1338"/>
  <c r="P588"/>
  <c r="K1494"/>
  <c r="K1493" s="1"/>
  <c r="L1494"/>
  <c r="L1493" s="1"/>
  <c r="Q1475"/>
  <c r="Q1474" s="1"/>
  <c r="L1329"/>
  <c r="N1329"/>
  <c r="M1353"/>
  <c r="M1329" s="1"/>
  <c r="M1318" s="1"/>
  <c r="Q1353"/>
  <c r="L1304"/>
  <c r="L1299" s="1"/>
  <c r="M1278"/>
  <c r="O1283"/>
  <c r="P1283"/>
  <c r="P1278" s="1"/>
  <c r="N1299"/>
  <c r="N1278"/>
  <c r="L1283"/>
  <c r="L1278" s="1"/>
  <c r="Q1222"/>
  <c r="Q1221" s="1"/>
  <c r="Q1220" s="1"/>
  <c r="K1222"/>
  <c r="K1221" s="1"/>
  <c r="K1220" s="1"/>
  <c r="K1149"/>
  <c r="K1148" s="1"/>
  <c r="K1147" s="1"/>
  <c r="Q1149"/>
  <c r="Q1148" s="1"/>
  <c r="Q1147" s="1"/>
  <c r="R1117"/>
  <c r="L1117"/>
  <c r="L1105" s="1"/>
  <c r="L1104" s="1"/>
  <c r="M1055"/>
  <c r="M997"/>
  <c r="R796"/>
  <c r="O799"/>
  <c r="O798" s="1"/>
  <c r="O797" s="1"/>
  <c r="M703"/>
  <c r="Q709"/>
  <c r="L572"/>
  <c r="L571" s="1"/>
  <c r="N588"/>
  <c r="O588"/>
  <c r="L394"/>
  <c r="L371" s="1"/>
  <c r="R372"/>
  <c r="N178"/>
  <c r="N997"/>
  <c r="M1019"/>
  <c r="N1055"/>
  <c r="L1131"/>
  <c r="N1450"/>
  <c r="P1411"/>
  <c r="K997"/>
  <c r="K1055"/>
  <c r="L1482"/>
  <c r="L1475" s="1"/>
  <c r="L1474" s="1"/>
  <c r="K1019"/>
  <c r="N1103"/>
  <c r="N1131"/>
  <c r="N1318"/>
  <c r="L1387"/>
  <c r="L1318" s="1"/>
  <c r="R1019"/>
  <c r="K146"/>
  <c r="K145" s="1"/>
  <c r="K144" s="1"/>
  <c r="L177"/>
  <c r="K328"/>
  <c r="N428"/>
  <c r="N640"/>
  <c r="N639" s="1"/>
  <c r="N976"/>
  <c r="R106"/>
  <c r="Q439"/>
  <c r="R439"/>
  <c r="P554"/>
  <c r="P721"/>
  <c r="O729"/>
  <c r="R762"/>
  <c r="R757" s="1"/>
  <c r="R756" s="1"/>
  <c r="R771"/>
  <c r="R770" s="1"/>
  <c r="Q997"/>
  <c r="P1094"/>
  <c r="P1093" s="1"/>
  <c r="P1110"/>
  <c r="R1283"/>
  <c r="R1304"/>
  <c r="R1299" s="1"/>
  <c r="O1353"/>
  <c r="R1482"/>
  <c r="R1475" s="1"/>
  <c r="R1474" s="1"/>
  <c r="N80"/>
  <c r="N25"/>
  <c r="N18" s="1"/>
  <c r="N17" s="1"/>
  <c r="N16" s="1"/>
  <c r="K101"/>
  <c r="K100" s="1"/>
  <c r="L134"/>
  <c r="L302"/>
  <c r="L301" s="1"/>
  <c r="L300" s="1"/>
  <c r="L299" s="1"/>
  <c r="M404"/>
  <c r="N535"/>
  <c r="N534" s="1"/>
  <c r="K572"/>
  <c r="K571" s="1"/>
  <c r="L659"/>
  <c r="L658" s="1"/>
  <c r="K882"/>
  <c r="K881" s="1"/>
  <c r="K880" s="1"/>
  <c r="K883"/>
  <c r="K940"/>
  <c r="L1061"/>
  <c r="L1055" s="1"/>
  <c r="N1462"/>
  <c r="Q163"/>
  <c r="Q162" s="1"/>
  <c r="Q161" s="1"/>
  <c r="R190"/>
  <c r="R189" s="1"/>
  <c r="Q416"/>
  <c r="R640"/>
  <c r="R639" s="1"/>
  <c r="P709"/>
  <c r="P809"/>
  <c r="P808" s="1"/>
  <c r="P807" s="1"/>
  <c r="O882"/>
  <c r="O881" s="1"/>
  <c r="O880" s="1"/>
  <c r="O1117"/>
  <c r="O1304"/>
  <c r="Q1494"/>
  <c r="Q1493" s="1"/>
  <c r="L106"/>
  <c r="L99" s="1"/>
  <c r="K134"/>
  <c r="L501"/>
  <c r="L481" s="1"/>
  <c r="K659"/>
  <c r="K658" s="1"/>
  <c r="K850"/>
  <c r="K849" s="1"/>
  <c r="N882"/>
  <c r="N881" s="1"/>
  <c r="N880" s="1"/>
  <c r="L997"/>
  <c r="M1105"/>
  <c r="M1104" s="1"/>
  <c r="M1103" s="1"/>
  <c r="K1117"/>
  <c r="K1283"/>
  <c r="K1411"/>
  <c r="M1494"/>
  <c r="M1493" s="1"/>
  <c r="O60"/>
  <c r="Q180"/>
  <c r="Q179" s="1"/>
  <c r="R180"/>
  <c r="R179" s="1"/>
  <c r="Q329"/>
  <c r="R395"/>
  <c r="R482"/>
  <c r="Q521"/>
  <c r="R554"/>
  <c r="R535" s="1"/>
  <c r="R534" s="1"/>
  <c r="Q704"/>
  <c r="P762"/>
  <c r="O796"/>
  <c r="O997"/>
  <c r="O1019"/>
  <c r="P1035"/>
  <c r="R1094"/>
  <c r="R1093" s="1"/>
  <c r="R1110"/>
  <c r="R1131"/>
  <c r="R1278"/>
  <c r="R1277" s="1"/>
  <c r="P1304"/>
  <c r="P1299" s="1"/>
  <c r="O1338"/>
  <c r="L328"/>
  <c r="L976"/>
  <c r="R821"/>
  <c r="R820" s="1"/>
  <c r="R1055"/>
  <c r="R1353"/>
  <c r="R1329" s="1"/>
  <c r="R1318" s="1"/>
  <c r="P1396"/>
  <c r="P1387" s="1"/>
  <c r="O1411"/>
  <c r="O1387" s="1"/>
  <c r="O1494"/>
  <c r="O1493" s="1"/>
  <c r="O178"/>
  <c r="P328"/>
  <c r="P372"/>
  <c r="R438"/>
  <c r="O482"/>
  <c r="R521"/>
  <c r="P716"/>
  <c r="P757"/>
  <c r="P756" s="1"/>
  <c r="P799"/>
  <c r="P798" s="1"/>
  <c r="P797" s="1"/>
  <c r="P850"/>
  <c r="P849" s="1"/>
  <c r="P976"/>
  <c r="P997"/>
  <c r="P1019"/>
  <c r="O1055"/>
  <c r="P1494"/>
  <c r="P1493" s="1"/>
  <c r="O704"/>
  <c r="R832"/>
  <c r="R831" s="1"/>
  <c r="R997"/>
  <c r="P1061"/>
  <c r="P1055" s="1"/>
  <c r="Q178"/>
  <c r="R178"/>
  <c r="P1353"/>
  <c r="P1329" s="1"/>
  <c r="R704"/>
  <c r="O757"/>
  <c r="O756" s="1"/>
  <c r="P1117"/>
  <c r="P1105" s="1"/>
  <c r="P1104" s="1"/>
  <c r="P1103" s="1"/>
  <c r="O1131"/>
  <c r="O1278"/>
  <c r="O1299"/>
  <c r="R1494"/>
  <c r="R1493" s="1"/>
  <c r="R99"/>
  <c r="R239"/>
  <c r="Q302"/>
  <c r="Q882"/>
  <c r="Q881" s="1"/>
  <c r="Q880" s="1"/>
  <c r="R163"/>
  <c r="R162" s="1"/>
  <c r="R161" s="1"/>
  <c r="O501"/>
  <c r="O481" s="1"/>
  <c r="P882"/>
  <c r="P881" s="1"/>
  <c r="P880" s="1"/>
  <c r="P883"/>
  <c r="O945"/>
  <c r="R1462"/>
  <c r="P134"/>
  <c r="O302"/>
  <c r="R416"/>
  <c r="Q1131"/>
  <c r="O134"/>
  <c r="P301"/>
  <c r="P300" s="1"/>
  <c r="P299" s="1"/>
  <c r="K133"/>
  <c r="N133"/>
  <c r="L345"/>
  <c r="L344" s="1"/>
  <c r="M619"/>
  <c r="M618" s="1"/>
  <c r="K1353"/>
  <c r="K1450"/>
  <c r="P180"/>
  <c r="P179" s="1"/>
  <c r="P190"/>
  <c r="P189" s="1"/>
  <c r="Q762"/>
  <c r="Q757" s="1"/>
  <c r="Q756" s="1"/>
  <c r="Q771"/>
  <c r="Q770" s="1"/>
  <c r="Q1055"/>
  <c r="Q1110"/>
  <c r="Q1338"/>
  <c r="N73"/>
  <c r="M106"/>
  <c r="N106"/>
  <c r="N99" s="1"/>
  <c r="K692"/>
  <c r="N821"/>
  <c r="N820" s="1"/>
  <c r="K832"/>
  <c r="K831" s="1"/>
  <c r="L1035"/>
  <c r="L1019" s="1"/>
  <c r="L1094"/>
  <c r="L1093" s="1"/>
  <c r="K1131"/>
  <c r="K1278"/>
  <c r="K1338"/>
  <c r="K1329" s="1"/>
  <c r="M1482"/>
  <c r="O106"/>
  <c r="P458"/>
  <c r="P438" s="1"/>
  <c r="P437" s="1"/>
  <c r="P501"/>
  <c r="P481" s="1"/>
  <c r="Q588"/>
  <c r="Q799"/>
  <c r="Q798" s="1"/>
  <c r="Q797" s="1"/>
  <c r="Q1411"/>
  <c r="Q1450"/>
  <c r="O1482"/>
  <c r="O1475" s="1"/>
  <c r="O1474" s="1"/>
  <c r="K350"/>
  <c r="K349" s="1"/>
  <c r="K345" s="1"/>
  <c r="K344" s="1"/>
  <c r="K322" s="1"/>
  <c r="K321" s="1"/>
  <c r="K290" s="1"/>
  <c r="K438"/>
  <c r="K437" s="1"/>
  <c r="N572"/>
  <c r="N571" s="1"/>
  <c r="K1304"/>
  <c r="K1299" s="1"/>
  <c r="K1387"/>
  <c r="P261"/>
  <c r="P255" s="1"/>
  <c r="O384"/>
  <c r="O383" s="1"/>
  <c r="O372" s="1"/>
  <c r="O395"/>
  <c r="Q554"/>
  <c r="Q721"/>
  <c r="Q716" s="1"/>
  <c r="Q703" s="1"/>
  <c r="Q809"/>
  <c r="Q808" s="1"/>
  <c r="Q807" s="1"/>
  <c r="Q1035"/>
  <c r="Q1019" s="1"/>
  <c r="Q1278"/>
  <c r="Q1304"/>
  <c r="Q1299" s="1"/>
  <c r="Q1396"/>
  <c r="N239"/>
  <c r="M1475"/>
  <c r="M1474" s="1"/>
  <c r="M1462" s="1"/>
  <c r="Q1329"/>
  <c r="Q837"/>
  <c r="N350"/>
  <c r="N349" s="1"/>
  <c r="N345" s="1"/>
  <c r="N344" s="1"/>
  <c r="M394"/>
  <c r="M371" s="1"/>
  <c r="N416"/>
  <c r="N415" s="1"/>
  <c r="N501"/>
  <c r="N481" s="1"/>
  <c r="N437" s="1"/>
  <c r="L535"/>
  <c r="L534" s="1"/>
  <c r="L533" s="1"/>
  <c r="L619"/>
  <c r="L618" s="1"/>
  <c r="M850"/>
  <c r="M849" s="1"/>
  <c r="L1466"/>
  <c r="L1465" s="1"/>
  <c r="L1464" s="1"/>
  <c r="L1463" s="1"/>
  <c r="O50"/>
  <c r="O80"/>
  <c r="R345"/>
  <c r="R344" s="1"/>
  <c r="R404"/>
  <c r="R394" s="1"/>
  <c r="R371" s="1"/>
  <c r="P535"/>
  <c r="P534" s="1"/>
  <c r="P572"/>
  <c r="P571" s="1"/>
  <c r="P705"/>
  <c r="P704" s="1"/>
  <c r="P703" s="1"/>
  <c r="Q884"/>
  <c r="N60"/>
  <c r="M101"/>
  <c r="M100" s="1"/>
  <c r="M99" s="1"/>
  <c r="N267"/>
  <c r="N266" s="1"/>
  <c r="N261" s="1"/>
  <c r="N255" s="1"/>
  <c r="N339"/>
  <c r="N328" s="1"/>
  <c r="K394"/>
  <c r="K371" s="1"/>
  <c r="M438"/>
  <c r="M640"/>
  <c r="M639" s="1"/>
  <c r="N669"/>
  <c r="N668" s="1"/>
  <c r="N659" s="1"/>
  <c r="N658" s="1"/>
  <c r="L821"/>
  <c r="L820" s="1"/>
  <c r="N850"/>
  <c r="N849" s="1"/>
  <c r="K1466"/>
  <c r="K1465" s="1"/>
  <c r="K1464" s="1"/>
  <c r="K1463" s="1"/>
  <c r="P350"/>
  <c r="P349" s="1"/>
  <c r="P345" s="1"/>
  <c r="P344" s="1"/>
  <c r="P322" s="1"/>
  <c r="P321" s="1"/>
  <c r="P290" s="1"/>
  <c r="R501"/>
  <c r="R481" s="1"/>
  <c r="R437" s="1"/>
  <c r="R669"/>
  <c r="R668" s="1"/>
  <c r="R659" s="1"/>
  <c r="R658" s="1"/>
  <c r="P940"/>
  <c r="P899" s="1"/>
  <c r="K1105"/>
  <c r="K1104" s="1"/>
  <c r="M60"/>
  <c r="K75"/>
  <c r="K74" s="1"/>
  <c r="K73" s="1"/>
  <c r="N177"/>
  <c r="K261"/>
  <c r="K255" s="1"/>
  <c r="L322"/>
  <c r="L321" s="1"/>
  <c r="L290" s="1"/>
  <c r="L415"/>
  <c r="L438"/>
  <c r="M535"/>
  <c r="M534" s="1"/>
  <c r="K821"/>
  <c r="K820" s="1"/>
  <c r="L832"/>
  <c r="L831" s="1"/>
  <c r="L850"/>
  <c r="L849" s="1"/>
  <c r="L940"/>
  <c r="L899" s="1"/>
  <c r="L898" s="1"/>
  <c r="L945"/>
  <c r="Q50"/>
  <c r="R50"/>
  <c r="Q75"/>
  <c r="Q74" s="1"/>
  <c r="Q73" s="1"/>
  <c r="Q80"/>
  <c r="P163"/>
  <c r="P162" s="1"/>
  <c r="P161" s="1"/>
  <c r="P133" s="1"/>
  <c r="P394"/>
  <c r="P371" s="1"/>
  <c r="L133"/>
  <c r="N322"/>
  <c r="N321" s="1"/>
  <c r="N290" s="1"/>
  <c r="K535"/>
  <c r="K534" s="1"/>
  <c r="L716"/>
  <c r="L703" s="1"/>
  <c r="L692" s="1"/>
  <c r="K945"/>
  <c r="P80"/>
  <c r="P73" s="1"/>
  <c r="P72" s="1"/>
  <c r="P59" s="1"/>
  <c r="K106"/>
  <c r="K99" s="1"/>
  <c r="L261"/>
  <c r="L255" s="1"/>
  <c r="L238" s="1"/>
  <c r="M80"/>
  <c r="L80"/>
  <c r="L73" s="1"/>
  <c r="L72" s="1"/>
  <c r="L59" s="1"/>
  <c r="M692"/>
  <c r="N39"/>
  <c r="N38" s="1"/>
  <c r="N37" s="1"/>
  <c r="N36" s="1"/>
  <c r="M137"/>
  <c r="M136" s="1"/>
  <c r="M135" s="1"/>
  <c r="M134" s="1"/>
  <c r="M133" s="1"/>
  <c r="M416"/>
  <c r="M572"/>
  <c r="M571" s="1"/>
  <c r="M899"/>
  <c r="M976"/>
  <c r="O49"/>
  <c r="O48" s="1"/>
  <c r="O47" s="1"/>
  <c r="R339"/>
  <c r="R328" s="1"/>
  <c r="R572"/>
  <c r="R571" s="1"/>
  <c r="Q976"/>
  <c r="M49"/>
  <c r="M48" s="1"/>
  <c r="M47" s="1"/>
  <c r="M228"/>
  <c r="M177" s="1"/>
  <c r="K242"/>
  <c r="K241" s="1"/>
  <c r="K240" s="1"/>
  <c r="K239" s="1"/>
  <c r="M267"/>
  <c r="M266" s="1"/>
  <c r="M261" s="1"/>
  <c r="M255" s="1"/>
  <c r="K428"/>
  <c r="K415" s="1"/>
  <c r="M669"/>
  <c r="M668" s="1"/>
  <c r="M659" s="1"/>
  <c r="M658" s="1"/>
  <c r="M821"/>
  <c r="M820" s="1"/>
  <c r="M819" s="1"/>
  <c r="N970"/>
  <c r="N945" s="1"/>
  <c r="N898" s="1"/>
  <c r="K976"/>
  <c r="R60"/>
  <c r="Q137"/>
  <c r="Q136" s="1"/>
  <c r="Q135" s="1"/>
  <c r="Q134" s="1"/>
  <c r="Q133" s="1"/>
  <c r="R134"/>
  <c r="R133" s="1"/>
  <c r="R228"/>
  <c r="P242"/>
  <c r="P241" s="1"/>
  <c r="P240" s="1"/>
  <c r="P239" s="1"/>
  <c r="P416"/>
  <c r="P415" s="1"/>
  <c r="R970"/>
  <c r="R945" s="1"/>
  <c r="O976"/>
  <c r="R1105"/>
  <c r="R1104" s="1"/>
  <c r="R1103" s="1"/>
  <c r="K25"/>
  <c r="K18" s="1"/>
  <c r="K17" s="1"/>
  <c r="K16" s="1"/>
  <c r="M75"/>
  <c r="M74" s="1"/>
  <c r="M242"/>
  <c r="M241" s="1"/>
  <c r="M240" s="1"/>
  <c r="M239" s="1"/>
  <c r="M302"/>
  <c r="M301" s="1"/>
  <c r="M300" s="1"/>
  <c r="M299" s="1"/>
  <c r="M339"/>
  <c r="M328" s="1"/>
  <c r="M322" s="1"/>
  <c r="M321" s="1"/>
  <c r="M428"/>
  <c r="N716"/>
  <c r="N703" s="1"/>
  <c r="N692" s="1"/>
  <c r="R49"/>
  <c r="R48" s="1"/>
  <c r="R47" s="1"/>
  <c r="R267"/>
  <c r="R266" s="1"/>
  <c r="R261" s="1"/>
  <c r="R255" s="1"/>
  <c r="R238" s="1"/>
  <c r="R428"/>
  <c r="R415" s="1"/>
  <c r="P619"/>
  <c r="P618" s="1"/>
  <c r="P640"/>
  <c r="P639" s="1"/>
  <c r="P669"/>
  <c r="P668" s="1"/>
  <c r="P659" s="1"/>
  <c r="P658" s="1"/>
  <c r="P821"/>
  <c r="P820" s="1"/>
  <c r="P832"/>
  <c r="P831" s="1"/>
  <c r="R850"/>
  <c r="R849" s="1"/>
  <c r="R819" s="1"/>
  <c r="Q899"/>
  <c r="P970"/>
  <c r="P945" s="1"/>
  <c r="P1466"/>
  <c r="P1465" s="1"/>
  <c r="P1464" s="1"/>
  <c r="P1463" s="1"/>
  <c r="P1462" s="1"/>
  <c r="N404"/>
  <c r="N394" s="1"/>
  <c r="N371" s="1"/>
  <c r="M501"/>
  <c r="M481" s="1"/>
  <c r="K899"/>
  <c r="K898" s="1"/>
  <c r="R39"/>
  <c r="R38" s="1"/>
  <c r="R37" s="1"/>
  <c r="R36" s="1"/>
  <c r="O75"/>
  <c r="O74" s="1"/>
  <c r="O73" s="1"/>
  <c r="Q438"/>
  <c r="R619"/>
  <c r="R618" s="1"/>
  <c r="O721"/>
  <c r="O716" s="1"/>
  <c r="O703" s="1"/>
  <c r="R940"/>
  <c r="K39"/>
  <c r="K38" s="1"/>
  <c r="K37" s="1"/>
  <c r="K36" s="1"/>
  <c r="M39"/>
  <c r="M38" s="1"/>
  <c r="M37" s="1"/>
  <c r="M36" s="1"/>
  <c r="M25"/>
  <c r="M18" s="1"/>
  <c r="M17" s="1"/>
  <c r="M16" s="1"/>
  <c r="R18"/>
  <c r="R17" s="1"/>
  <c r="R16" s="1"/>
  <c r="Q49"/>
  <c r="Q48" s="1"/>
  <c r="Q47" s="1"/>
  <c r="R80"/>
  <c r="R73" s="1"/>
  <c r="R72" s="1"/>
  <c r="R59" s="1"/>
  <c r="O163"/>
  <c r="O162" s="1"/>
  <c r="O161" s="1"/>
  <c r="R899"/>
  <c r="K60"/>
  <c r="M238"/>
  <c r="K819"/>
  <c r="M945"/>
  <c r="M898" s="1"/>
  <c r="N49"/>
  <c r="N48" s="1"/>
  <c r="N47" s="1"/>
  <c r="K1462" l="1"/>
  <c r="M1277"/>
  <c r="Q1387"/>
  <c r="M1276"/>
  <c r="R1276"/>
  <c r="O1329"/>
  <c r="O1318" s="1"/>
  <c r="N1277"/>
  <c r="N1276" s="1"/>
  <c r="L1277"/>
  <c r="L1276" s="1"/>
  <c r="N888"/>
  <c r="K888"/>
  <c r="P796"/>
  <c r="K533"/>
  <c r="K72"/>
  <c r="M73"/>
  <c r="M72" s="1"/>
  <c r="M59" s="1"/>
  <c r="L437"/>
  <c r="L414" s="1"/>
  <c r="N533"/>
  <c r="N72"/>
  <c r="N59" s="1"/>
  <c r="P178"/>
  <c r="P177" s="1"/>
  <c r="L1103"/>
  <c r="L888"/>
  <c r="M533"/>
  <c r="P1318"/>
  <c r="R414"/>
  <c r="L1462"/>
  <c r="P1277"/>
  <c r="P414"/>
  <c r="K1318"/>
  <c r="O133"/>
  <c r="R15"/>
  <c r="R1507" s="1"/>
  <c r="R177"/>
  <c r="P533"/>
  <c r="R533"/>
  <c r="Q796"/>
  <c r="O1277"/>
  <c r="Q692"/>
  <c r="Q1318"/>
  <c r="M888"/>
  <c r="N15"/>
  <c r="N1507" s="1"/>
  <c r="M290"/>
  <c r="P238"/>
  <c r="K414"/>
  <c r="K1103"/>
  <c r="L819"/>
  <c r="N414"/>
  <c r="Q1277"/>
  <c r="K238"/>
  <c r="R322"/>
  <c r="R321" s="1"/>
  <c r="N819"/>
  <c r="M437"/>
  <c r="N238"/>
  <c r="K1277"/>
  <c r="K59"/>
  <c r="P898"/>
  <c r="P888" s="1"/>
  <c r="K15"/>
  <c r="K1507" s="1"/>
  <c r="P819"/>
  <c r="M415"/>
  <c r="R898"/>
  <c r="R888" s="1"/>
  <c r="M15"/>
  <c r="M1507" s="1"/>
  <c r="J1440"/>
  <c r="I1440"/>
  <c r="H1440"/>
  <c r="G1440"/>
  <c r="J1438"/>
  <c r="I1438"/>
  <c r="I1437" s="1"/>
  <c r="H1438"/>
  <c r="G1438"/>
  <c r="G1437" s="1"/>
  <c r="B1438"/>
  <c r="B1437"/>
  <c r="B1439" s="1"/>
  <c r="J1435"/>
  <c r="I1435"/>
  <c r="H1435"/>
  <c r="G1435"/>
  <c r="J1433"/>
  <c r="I1433"/>
  <c r="H1433"/>
  <c r="G1433"/>
  <c r="J1431"/>
  <c r="J1430" s="1"/>
  <c r="I1431"/>
  <c r="I1430" s="1"/>
  <c r="H1431"/>
  <c r="H1430" s="1"/>
  <c r="G1431"/>
  <c r="G1430" s="1"/>
  <c r="J1428"/>
  <c r="I1428"/>
  <c r="H1428"/>
  <c r="G1428"/>
  <c r="J1426"/>
  <c r="I1426"/>
  <c r="H1426"/>
  <c r="G1426"/>
  <c r="J1424"/>
  <c r="I1424"/>
  <c r="H1424"/>
  <c r="H1423" s="1"/>
  <c r="G1424"/>
  <c r="J1423"/>
  <c r="I1423"/>
  <c r="J1421"/>
  <c r="J1420" s="1"/>
  <c r="I1421"/>
  <c r="I1420" s="1"/>
  <c r="H1421"/>
  <c r="H1420" s="1"/>
  <c r="G1421"/>
  <c r="G1420" s="1"/>
  <c r="J1418"/>
  <c r="J1417" s="1"/>
  <c r="I1418"/>
  <c r="I1417" s="1"/>
  <c r="H1418"/>
  <c r="H1417" s="1"/>
  <c r="G1418"/>
  <c r="G1417" s="1"/>
  <c r="J1415"/>
  <c r="I1415"/>
  <c r="H1415"/>
  <c r="G1415"/>
  <c r="J1413"/>
  <c r="J1412" s="1"/>
  <c r="I1413"/>
  <c r="I1412" s="1"/>
  <c r="I1411" s="1"/>
  <c r="H1413"/>
  <c r="H1412" s="1"/>
  <c r="G1413"/>
  <c r="G1412" s="1"/>
  <c r="G1447"/>
  <c r="G1446" s="1"/>
  <c r="G1445" s="1"/>
  <c r="G1444" s="1"/>
  <c r="G1443" s="1"/>
  <c r="H1447"/>
  <c r="H1446" s="1"/>
  <c r="H1445" s="1"/>
  <c r="H1444" s="1"/>
  <c r="H1443" s="1"/>
  <c r="I1447"/>
  <c r="I1446" s="1"/>
  <c r="I1445" s="1"/>
  <c r="I1444" s="1"/>
  <c r="I1443" s="1"/>
  <c r="J1447"/>
  <c r="J1446" s="1"/>
  <c r="J1445" s="1"/>
  <c r="J1444" s="1"/>
  <c r="J1443" s="1"/>
  <c r="G1454"/>
  <c r="G1453" s="1"/>
  <c r="G1452" s="1"/>
  <c r="G1451" s="1"/>
  <c r="H1454"/>
  <c r="H1453" s="1"/>
  <c r="H1452" s="1"/>
  <c r="H1451" s="1"/>
  <c r="I1454"/>
  <c r="I1453" s="1"/>
  <c r="I1452" s="1"/>
  <c r="I1451" s="1"/>
  <c r="J1454"/>
  <c r="J1453" s="1"/>
  <c r="J1452" s="1"/>
  <c r="J1451" s="1"/>
  <c r="G1459"/>
  <c r="G1458" s="1"/>
  <c r="G1457" s="1"/>
  <c r="G1456" s="1"/>
  <c r="H1459"/>
  <c r="H1458" s="1"/>
  <c r="H1457" s="1"/>
  <c r="H1456" s="1"/>
  <c r="I1459"/>
  <c r="I1458" s="1"/>
  <c r="I1457" s="1"/>
  <c r="I1456" s="1"/>
  <c r="J1459"/>
  <c r="J1458" s="1"/>
  <c r="J1457" s="1"/>
  <c r="J1456" s="1"/>
  <c r="H1467"/>
  <c r="J1467"/>
  <c r="G1468"/>
  <c r="I1468"/>
  <c r="I1467" l="1"/>
  <c r="Q1468"/>
  <c r="Q1467" s="1"/>
  <c r="Q1466" s="1"/>
  <c r="Q1465" s="1"/>
  <c r="Q1464" s="1"/>
  <c r="Q1463" s="1"/>
  <c r="Q1462" s="1"/>
  <c r="M414"/>
  <c r="G1467"/>
  <c r="O1468"/>
  <c r="O1467" s="1"/>
  <c r="O1466" s="1"/>
  <c r="O1465" s="1"/>
  <c r="O1464" s="1"/>
  <c r="O1463" s="1"/>
  <c r="O1462" s="1"/>
  <c r="O1276"/>
  <c r="P1276"/>
  <c r="J1437"/>
  <c r="J1411" s="1"/>
  <c r="K1276"/>
  <c r="Q1276"/>
  <c r="H1411"/>
  <c r="I1450"/>
  <c r="H1437"/>
  <c r="G1423"/>
  <c r="G1411" s="1"/>
  <c r="G1450"/>
  <c r="J1450"/>
  <c r="H1450"/>
  <c r="J1315"/>
  <c r="J1314" s="1"/>
  <c r="I1315"/>
  <c r="I1314" s="1"/>
  <c r="H1315"/>
  <c r="G1315"/>
  <c r="B1315"/>
  <c r="H1314"/>
  <c r="G1314"/>
  <c r="B1314"/>
  <c r="B1316" s="1"/>
  <c r="J1309"/>
  <c r="I1309"/>
  <c r="I1308" s="1"/>
  <c r="H1309"/>
  <c r="H1308" s="1"/>
  <c r="G1309"/>
  <c r="G1308" s="1"/>
  <c r="J1308"/>
  <c r="J1306"/>
  <c r="J1305" s="1"/>
  <c r="I1306"/>
  <c r="I1305" s="1"/>
  <c r="H1306"/>
  <c r="H1305" s="1"/>
  <c r="G1306"/>
  <c r="G1305" s="1"/>
  <c r="B80" l="1"/>
  <c r="B82" s="1"/>
  <c r="B87" s="1"/>
  <c r="G82"/>
  <c r="G81" s="1"/>
  <c r="H82"/>
  <c r="H81" s="1"/>
  <c r="I82"/>
  <c r="I81" s="1"/>
  <c r="J82"/>
  <c r="J81" s="1"/>
  <c r="G85"/>
  <c r="G84" s="1"/>
  <c r="H85"/>
  <c r="H84" s="1"/>
  <c r="I85"/>
  <c r="I84" s="1"/>
  <c r="J85"/>
  <c r="J84" s="1"/>
  <c r="G88"/>
  <c r="G87" s="1"/>
  <c r="H88"/>
  <c r="H87" s="1"/>
  <c r="I88"/>
  <c r="I87" s="1"/>
  <c r="J88"/>
  <c r="J87" s="1"/>
  <c r="G91"/>
  <c r="G90" s="1"/>
  <c r="H91"/>
  <c r="H90" s="1"/>
  <c r="I91"/>
  <c r="I90" s="1"/>
  <c r="J91"/>
  <c r="J90" s="1"/>
  <c r="G94"/>
  <c r="G93" s="1"/>
  <c r="H94"/>
  <c r="H93" s="1"/>
  <c r="I94"/>
  <c r="I93" s="1"/>
  <c r="J94"/>
  <c r="J93" s="1"/>
  <c r="G97"/>
  <c r="G96" s="1"/>
  <c r="H97"/>
  <c r="H96" s="1"/>
  <c r="I97"/>
  <c r="I96" s="1"/>
  <c r="J97"/>
  <c r="J96" s="1"/>
  <c r="J123"/>
  <c r="J122" s="1"/>
  <c r="I123"/>
  <c r="I122" s="1"/>
  <c r="H123"/>
  <c r="H122" s="1"/>
  <c r="G123"/>
  <c r="G122" s="1"/>
  <c r="J120"/>
  <c r="J119" s="1"/>
  <c r="I120"/>
  <c r="I119" s="1"/>
  <c r="H120"/>
  <c r="H119" s="1"/>
  <c r="G120"/>
  <c r="G119" s="1"/>
  <c r="J117"/>
  <c r="J116" s="1"/>
  <c r="I117"/>
  <c r="I116" s="1"/>
  <c r="H117"/>
  <c r="H116" s="1"/>
  <c r="G117"/>
  <c r="G116" s="1"/>
  <c r="J114"/>
  <c r="J113" s="1"/>
  <c r="I114"/>
  <c r="I113" s="1"/>
  <c r="H114"/>
  <c r="H113" s="1"/>
  <c r="G114"/>
  <c r="G113" s="1"/>
  <c r="J111"/>
  <c r="J110" s="1"/>
  <c r="I111"/>
  <c r="I110" s="1"/>
  <c r="H111"/>
  <c r="H110" s="1"/>
  <c r="G111"/>
  <c r="G110" s="1"/>
  <c r="J108"/>
  <c r="J107" s="1"/>
  <c r="I108"/>
  <c r="I107" s="1"/>
  <c r="H108"/>
  <c r="H107" s="1"/>
  <c r="G108"/>
  <c r="G107" s="1"/>
  <c r="B90" l="1"/>
  <c r="B85"/>
  <c r="B89"/>
  <c r="B88"/>
  <c r="I80"/>
  <c r="G80"/>
  <c r="H80"/>
  <c r="H73" s="1"/>
  <c r="J80"/>
  <c r="B91"/>
  <c r="J106"/>
  <c r="I106"/>
  <c r="H106"/>
  <c r="H99" s="1"/>
  <c r="G106"/>
  <c r="I341"/>
  <c r="Q341" s="1"/>
  <c r="Q340" s="1"/>
  <c r="Q339" s="1"/>
  <c r="Q328" s="1"/>
  <c r="I356"/>
  <c r="Q356" s="1"/>
  <c r="Q355" s="1"/>
  <c r="G356"/>
  <c r="O356" s="1"/>
  <c r="O355" s="1"/>
  <c r="I354"/>
  <c r="Q354" s="1"/>
  <c r="Q353" s="1"/>
  <c r="G354"/>
  <c r="O354" s="1"/>
  <c r="O353" s="1"/>
  <c r="I352"/>
  <c r="Q352" s="1"/>
  <c r="Q351" s="1"/>
  <c r="Q350" s="1"/>
  <c r="Q349" s="1"/>
  <c r="Q345" s="1"/>
  <c r="Q344" s="1"/>
  <c r="G352"/>
  <c r="O352" s="1"/>
  <c r="O351" s="1"/>
  <c r="G335"/>
  <c r="O335" s="1"/>
  <c r="O334" s="1"/>
  <c r="O333" s="1"/>
  <c r="O329" s="1"/>
  <c r="O328" s="1"/>
  <c r="I319"/>
  <c r="Q319" s="1"/>
  <c r="Q318" s="1"/>
  <c r="Q317" s="1"/>
  <c r="Q301" s="1"/>
  <c r="Q300" s="1"/>
  <c r="Q299" s="1"/>
  <c r="H315"/>
  <c r="H314" s="1"/>
  <c r="H313" s="1"/>
  <c r="I315"/>
  <c r="I314" s="1"/>
  <c r="I313" s="1"/>
  <c r="J315"/>
  <c r="J314" s="1"/>
  <c r="J313" s="1"/>
  <c r="G315"/>
  <c r="G314" s="1"/>
  <c r="G313" s="1"/>
  <c r="G671"/>
  <c r="O671" s="1"/>
  <c r="O670" s="1"/>
  <c r="O669" s="1"/>
  <c r="O668" s="1"/>
  <c r="G663"/>
  <c r="O663" s="1"/>
  <c r="O662" s="1"/>
  <c r="O661" s="1"/>
  <c r="O660" s="1"/>
  <c r="G627"/>
  <c r="O627" s="1"/>
  <c r="O626" s="1"/>
  <c r="O625" s="1"/>
  <c r="O624" s="1"/>
  <c r="G623"/>
  <c r="O623" s="1"/>
  <c r="O622" s="1"/>
  <c r="O621" s="1"/>
  <c r="O620" s="1"/>
  <c r="O619" s="1"/>
  <c r="O618" s="1"/>
  <c r="G549"/>
  <c r="O549" s="1"/>
  <c r="O548" s="1"/>
  <c r="O547" s="1"/>
  <c r="O546" s="1"/>
  <c r="G540"/>
  <c r="O540" s="1"/>
  <c r="G539"/>
  <c r="O539" s="1"/>
  <c r="O538" s="1"/>
  <c r="O537" s="1"/>
  <c r="O536" s="1"/>
  <c r="O535" s="1"/>
  <c r="O534" s="1"/>
  <c r="G644"/>
  <c r="O644" s="1"/>
  <c r="O643" s="1"/>
  <c r="O642" s="1"/>
  <c r="O641" s="1"/>
  <c r="O640" s="1"/>
  <c r="O639" s="1"/>
  <c r="G580"/>
  <c r="O580" s="1"/>
  <c r="O579" s="1"/>
  <c r="O578" s="1"/>
  <c r="O577" s="1"/>
  <c r="O572" s="1"/>
  <c r="O571" s="1"/>
  <c r="I671"/>
  <c r="Q671" s="1"/>
  <c r="Q670" s="1"/>
  <c r="Q669" s="1"/>
  <c r="Q668" s="1"/>
  <c r="I663"/>
  <c r="Q663" s="1"/>
  <c r="Q662" s="1"/>
  <c r="Q661" s="1"/>
  <c r="Q660" s="1"/>
  <c r="Q659" s="1"/>
  <c r="Q658" s="1"/>
  <c r="I644"/>
  <c r="Q644" s="1"/>
  <c r="Q643" s="1"/>
  <c r="Q642" s="1"/>
  <c r="Q641" s="1"/>
  <c r="Q640" s="1"/>
  <c r="Q639" s="1"/>
  <c r="I623"/>
  <c r="Q623" s="1"/>
  <c r="Q622" s="1"/>
  <c r="Q621" s="1"/>
  <c r="Q620" s="1"/>
  <c r="Q619" s="1"/>
  <c r="Q618" s="1"/>
  <c r="I580"/>
  <c r="Q580" s="1"/>
  <c r="Q579" s="1"/>
  <c r="Q578" s="1"/>
  <c r="Q577" s="1"/>
  <c r="Q572" s="1"/>
  <c r="Q571" s="1"/>
  <c r="I549"/>
  <c r="Q549" s="1"/>
  <c r="Q548" s="1"/>
  <c r="Q547" s="1"/>
  <c r="Q546" s="1"/>
  <c r="I545"/>
  <c r="Q545" s="1"/>
  <c r="Q543" s="1"/>
  <c r="Q542" s="1"/>
  <c r="Q541" s="1"/>
  <c r="I540"/>
  <c r="Q540" s="1"/>
  <c r="I539"/>
  <c r="Q539" s="1"/>
  <c r="G1101"/>
  <c r="O1101" s="1"/>
  <c r="O1100" s="1"/>
  <c r="O1099" s="1"/>
  <c r="O1094" s="1"/>
  <c r="O1093" s="1"/>
  <c r="I1101"/>
  <c r="Q1101" s="1"/>
  <c r="Q1100" s="1"/>
  <c r="Q1099" s="1"/>
  <c r="Q1094" s="1"/>
  <c r="Q1093" s="1"/>
  <c r="I974"/>
  <c r="Q974" s="1"/>
  <c r="Q973" s="1"/>
  <c r="I972"/>
  <c r="Q972" s="1"/>
  <c r="Q971" s="1"/>
  <c r="I969"/>
  <c r="Q969" s="1"/>
  <c r="Q968" s="1"/>
  <c r="Q967" s="1"/>
  <c r="I966"/>
  <c r="Q966" s="1"/>
  <c r="Q965" s="1"/>
  <c r="Q964" s="1"/>
  <c r="I963"/>
  <c r="Q963" s="1"/>
  <c r="Q962" s="1"/>
  <c r="Q961" s="1"/>
  <c r="I960"/>
  <c r="Q960" s="1"/>
  <c r="Q959" s="1"/>
  <c r="Q958" s="1"/>
  <c r="G944"/>
  <c r="O944" s="1"/>
  <c r="O943" s="1"/>
  <c r="G942"/>
  <c r="O942" s="1"/>
  <c r="O941" s="1"/>
  <c r="O940" s="1"/>
  <c r="G939"/>
  <c r="O939" s="1"/>
  <c r="O938" s="1"/>
  <c r="O937" s="1"/>
  <c r="G936"/>
  <c r="O936" s="1"/>
  <c r="O935" s="1"/>
  <c r="O932" s="1"/>
  <c r="G931"/>
  <c r="O931" s="1"/>
  <c r="O930" s="1"/>
  <c r="O927" s="1"/>
  <c r="G926"/>
  <c r="O926" s="1"/>
  <c r="O925" s="1"/>
  <c r="O922" s="1"/>
  <c r="O899" s="1"/>
  <c r="O898" s="1"/>
  <c r="O888" s="1"/>
  <c r="G781"/>
  <c r="O781" s="1"/>
  <c r="O780" s="1"/>
  <c r="O779" s="1"/>
  <c r="O771" s="1"/>
  <c r="O770" s="1"/>
  <c r="O692" s="1"/>
  <c r="H781"/>
  <c r="P781" s="1"/>
  <c r="P780" s="1"/>
  <c r="P779" s="1"/>
  <c r="P771" s="1"/>
  <c r="P770" s="1"/>
  <c r="P692" s="1"/>
  <c r="I858"/>
  <c r="Q858" s="1"/>
  <c r="Q857" s="1"/>
  <c r="Q856" s="1"/>
  <c r="Q855" s="1"/>
  <c r="G858"/>
  <c r="O858" s="1"/>
  <c r="O857" s="1"/>
  <c r="O856" s="1"/>
  <c r="O855" s="1"/>
  <c r="I854"/>
  <c r="Q854" s="1"/>
  <c r="Q853" s="1"/>
  <c r="Q852" s="1"/>
  <c r="Q851" s="1"/>
  <c r="Q850" s="1"/>
  <c r="Q849" s="1"/>
  <c r="G854"/>
  <c r="O854" s="1"/>
  <c r="O853" s="1"/>
  <c r="O852" s="1"/>
  <c r="O851" s="1"/>
  <c r="I836"/>
  <c r="Q836" s="1"/>
  <c r="Q835" s="1"/>
  <c r="Q834" s="1"/>
  <c r="Q833" s="1"/>
  <c r="Q832" s="1"/>
  <c r="Q831" s="1"/>
  <c r="G836"/>
  <c r="O836" s="1"/>
  <c r="O835" s="1"/>
  <c r="O834" s="1"/>
  <c r="O833" s="1"/>
  <c r="O832" s="1"/>
  <c r="O831" s="1"/>
  <c r="I829"/>
  <c r="Q829" s="1"/>
  <c r="Q828" s="1"/>
  <c r="Q827" s="1"/>
  <c r="Q826" s="1"/>
  <c r="G829"/>
  <c r="O829" s="1"/>
  <c r="O828" s="1"/>
  <c r="O827" s="1"/>
  <c r="O826" s="1"/>
  <c r="I825"/>
  <c r="Q825" s="1"/>
  <c r="Q824" s="1"/>
  <c r="Q823" s="1"/>
  <c r="Q822" s="1"/>
  <c r="Q821" s="1"/>
  <c r="Q820" s="1"/>
  <c r="Q819" s="1"/>
  <c r="G825"/>
  <c r="O825" s="1"/>
  <c r="O824" s="1"/>
  <c r="O823" s="1"/>
  <c r="O822" s="1"/>
  <c r="O821" s="1"/>
  <c r="O820" s="1"/>
  <c r="Q322" l="1"/>
  <c r="Q321" s="1"/>
  <c r="Q290" s="1"/>
  <c r="O850"/>
  <c r="O849" s="1"/>
  <c r="O819" s="1"/>
  <c r="Q945"/>
  <c r="Q898" s="1"/>
  <c r="Q888" s="1"/>
  <c r="Q970"/>
  <c r="Q538"/>
  <c r="Q537" s="1"/>
  <c r="Q536" s="1"/>
  <c r="Q535" s="1"/>
  <c r="Q534" s="1"/>
  <c r="Q533" s="1"/>
  <c r="O659"/>
  <c r="O658" s="1"/>
  <c r="O533" s="1"/>
  <c r="O350"/>
  <c r="O349" s="1"/>
  <c r="O345" s="1"/>
  <c r="O344" s="1"/>
  <c r="O322" s="1"/>
  <c r="O321" s="1"/>
  <c r="B92"/>
  <c r="B93" s="1"/>
  <c r="B95" s="1"/>
  <c r="B97" s="1"/>
  <c r="B94"/>
  <c r="B96" s="1"/>
  <c r="B98" s="1"/>
  <c r="I232"/>
  <c r="Q232" s="1"/>
  <c r="Q231" s="1"/>
  <c r="Q230" s="1"/>
  <c r="Q229" s="1"/>
  <c r="Q228" s="1"/>
  <c r="Q177" s="1"/>
  <c r="G232"/>
  <c r="O232" s="1"/>
  <c r="O231" s="1"/>
  <c r="O230" s="1"/>
  <c r="O229" s="1"/>
  <c r="O228" s="1"/>
  <c r="O177" s="1"/>
  <c r="H225"/>
  <c r="H224" s="1"/>
  <c r="H223" s="1"/>
  <c r="H222" s="1"/>
  <c r="H221" s="1"/>
  <c r="I225"/>
  <c r="I224" s="1"/>
  <c r="I223" s="1"/>
  <c r="I222" s="1"/>
  <c r="I221" s="1"/>
  <c r="J225"/>
  <c r="J224" s="1"/>
  <c r="J223" s="1"/>
  <c r="J222" s="1"/>
  <c r="J221" s="1"/>
  <c r="G225"/>
  <c r="G224" s="1"/>
  <c r="G223" s="1"/>
  <c r="G222" s="1"/>
  <c r="G221" s="1"/>
  <c r="I1109"/>
  <c r="Q1109" s="1"/>
  <c r="Q1108" s="1"/>
  <c r="Q1107" s="1"/>
  <c r="Q1106" s="1"/>
  <c r="Q1105" s="1"/>
  <c r="Q1104" s="1"/>
  <c r="Q1103" s="1"/>
  <c r="G1109"/>
  <c r="O1109" s="1"/>
  <c r="O1108" s="1"/>
  <c r="O1107" s="1"/>
  <c r="O1106" s="1"/>
  <c r="O1105" s="1"/>
  <c r="O1104" s="1"/>
  <c r="O1103" s="1"/>
  <c r="J1363"/>
  <c r="J1362" s="1"/>
  <c r="I1363"/>
  <c r="I1362" s="1"/>
  <c r="H1363"/>
  <c r="H1362" s="1"/>
  <c r="G1363"/>
  <c r="G1362" s="1"/>
  <c r="H1288"/>
  <c r="H1287" s="1"/>
  <c r="I1288"/>
  <c r="I1287" s="1"/>
  <c r="J1288"/>
  <c r="J1287" s="1"/>
  <c r="G1288"/>
  <c r="G1287" s="1"/>
  <c r="H1366"/>
  <c r="H1365" s="1"/>
  <c r="I1366"/>
  <c r="I1365" s="1"/>
  <c r="J1366"/>
  <c r="J1365" s="1"/>
  <c r="G1366"/>
  <c r="G1365" s="1"/>
  <c r="J1360"/>
  <c r="I1360"/>
  <c r="H1360"/>
  <c r="H1358"/>
  <c r="I1358"/>
  <c r="J1358"/>
  <c r="G1360"/>
  <c r="G1358"/>
  <c r="J1373"/>
  <c r="I1373"/>
  <c r="H1373"/>
  <c r="J1371"/>
  <c r="I1371"/>
  <c r="H1371"/>
  <c r="J1369"/>
  <c r="I1369"/>
  <c r="H1369"/>
  <c r="J1385"/>
  <c r="I1385"/>
  <c r="H1385"/>
  <c r="G1385"/>
  <c r="J1383"/>
  <c r="J1382" s="1"/>
  <c r="I1383"/>
  <c r="H1383"/>
  <c r="G1383"/>
  <c r="B1383"/>
  <c r="B1382"/>
  <c r="B1384" s="1"/>
  <c r="H1297"/>
  <c r="H1296" s="1"/>
  <c r="I1297"/>
  <c r="I1296" s="1"/>
  <c r="J1297"/>
  <c r="J1296" s="1"/>
  <c r="G1297"/>
  <c r="G1296" s="1"/>
  <c r="B1297"/>
  <c r="B1296"/>
  <c r="B1298" s="1"/>
  <c r="J1357" l="1"/>
  <c r="I1382"/>
  <c r="I1357"/>
  <c r="G1357"/>
  <c r="H1357"/>
  <c r="G1382"/>
  <c r="H1382"/>
  <c r="G424" l="1"/>
  <c r="O424" s="1"/>
  <c r="O423" s="1"/>
  <c r="O422" s="1"/>
  <c r="O421" s="1"/>
  <c r="I518" l="1"/>
  <c r="Q518" s="1"/>
  <c r="Q517" s="1"/>
  <c r="Q516" s="1"/>
  <c r="Q501" s="1"/>
  <c r="I499"/>
  <c r="Q499" s="1"/>
  <c r="Q498" s="1"/>
  <c r="Q497" s="1"/>
  <c r="Q482" s="1"/>
  <c r="G475"/>
  <c r="O475" s="1"/>
  <c r="O474" s="1"/>
  <c r="O473" s="1"/>
  <c r="O458" s="1"/>
  <c r="G456"/>
  <c r="O456" s="1"/>
  <c r="O455" s="1"/>
  <c r="O454" s="1"/>
  <c r="O439" s="1"/>
  <c r="I432"/>
  <c r="Q432" s="1"/>
  <c r="Q431" s="1"/>
  <c r="Q430" s="1"/>
  <c r="Q429" s="1"/>
  <c r="Q428" s="1"/>
  <c r="Q415" s="1"/>
  <c r="G420"/>
  <c r="O420" s="1"/>
  <c r="O419" s="1"/>
  <c r="O418" s="1"/>
  <c r="O417" s="1"/>
  <c r="O416" s="1"/>
  <c r="O415" s="1"/>
  <c r="I41"/>
  <c r="Q41" s="1"/>
  <c r="Q40" s="1"/>
  <c r="Q39" s="1"/>
  <c r="Q38" s="1"/>
  <c r="Q37" s="1"/>
  <c r="Q36" s="1"/>
  <c r="G41"/>
  <c r="O41" s="1"/>
  <c r="O40" s="1"/>
  <c r="O39" s="1"/>
  <c r="O38" s="1"/>
  <c r="O37" s="1"/>
  <c r="O36" s="1"/>
  <c r="I27"/>
  <c r="Q27" s="1"/>
  <c r="Q26" s="1"/>
  <c r="Q25" s="1"/>
  <c r="Q18" s="1"/>
  <c r="Q17" s="1"/>
  <c r="Q16" s="1"/>
  <c r="G27"/>
  <c r="O27" s="1"/>
  <c r="O26" s="1"/>
  <c r="O25" s="1"/>
  <c r="O18" s="1"/>
  <c r="O17" s="1"/>
  <c r="O16" s="1"/>
  <c r="O15" s="1"/>
  <c r="O1507" s="1"/>
  <c r="I103"/>
  <c r="Q103" s="1"/>
  <c r="Q102" s="1"/>
  <c r="Q101" s="1"/>
  <c r="Q100" s="1"/>
  <c r="Q99" s="1"/>
  <c r="Q72" s="1"/>
  <c r="Q59" s="1"/>
  <c r="G103"/>
  <c r="O103" s="1"/>
  <c r="O102" s="1"/>
  <c r="O101" s="1"/>
  <c r="O100" s="1"/>
  <c r="O99" s="1"/>
  <c r="O72" s="1"/>
  <c r="O59" s="1"/>
  <c r="I288"/>
  <c r="Q288" s="1"/>
  <c r="Q287" s="1"/>
  <c r="Q286" s="1"/>
  <c r="Q285" s="1"/>
  <c r="Q284" s="1"/>
  <c r="Q283" s="1"/>
  <c r="G288"/>
  <c r="O288" s="1"/>
  <c r="O287" s="1"/>
  <c r="O286" s="1"/>
  <c r="O285" s="1"/>
  <c r="O284" s="1"/>
  <c r="O283" s="1"/>
  <c r="G269"/>
  <c r="O269" s="1"/>
  <c r="O268" s="1"/>
  <c r="O267" s="1"/>
  <c r="O266" s="1"/>
  <c r="O261" s="1"/>
  <c r="O255" s="1"/>
  <c r="I269"/>
  <c r="Q269" s="1"/>
  <c r="Q268" s="1"/>
  <c r="Q267" s="1"/>
  <c r="Q266" s="1"/>
  <c r="Q261" s="1"/>
  <c r="Q255" s="1"/>
  <c r="I244"/>
  <c r="Q244" s="1"/>
  <c r="Q243" s="1"/>
  <c r="Q242" s="1"/>
  <c r="Q241" s="1"/>
  <c r="Q240" s="1"/>
  <c r="Q239" s="1"/>
  <c r="G244"/>
  <c r="O244" s="1"/>
  <c r="O243" s="1"/>
  <c r="O242" s="1"/>
  <c r="O241" s="1"/>
  <c r="O240" s="1"/>
  <c r="O239" s="1"/>
  <c r="O238" s="1"/>
  <c r="Q15" l="1"/>
  <c r="Q1507" s="1"/>
  <c r="Q481"/>
  <c r="Q437" s="1"/>
  <c r="Q414" s="1"/>
  <c r="Q238"/>
  <c r="O438"/>
  <c r="O437" s="1"/>
  <c r="O414" s="1"/>
  <c r="I408"/>
  <c r="Q408" s="1"/>
  <c r="Q407" s="1"/>
  <c r="Q406" s="1"/>
  <c r="Q405" s="1"/>
  <c r="Q404" s="1"/>
  <c r="Q394" s="1"/>
  <c r="Q371" s="1"/>
  <c r="G408"/>
  <c r="O408" s="1"/>
  <c r="O407" s="1"/>
  <c r="O406" s="1"/>
  <c r="O405" s="1"/>
  <c r="O404" s="1"/>
  <c r="O394" s="1"/>
  <c r="O371" s="1"/>
  <c r="H1100" l="1"/>
  <c r="H1099" s="1"/>
  <c r="I1100"/>
  <c r="I1099" s="1"/>
  <c r="G1100"/>
  <c r="G1099" s="1"/>
  <c r="J1100"/>
  <c r="J1099" s="1"/>
  <c r="H968"/>
  <c r="H967" s="1"/>
  <c r="I968"/>
  <c r="I967" s="1"/>
  <c r="J968"/>
  <c r="J967" s="1"/>
  <c r="G968"/>
  <c r="G967" s="1"/>
  <c r="H965"/>
  <c r="H964" s="1"/>
  <c r="I965"/>
  <c r="I964" s="1"/>
  <c r="J965"/>
  <c r="J964" s="1"/>
  <c r="G965"/>
  <c r="G964" s="1"/>
  <c r="H962"/>
  <c r="H961" s="1"/>
  <c r="I962"/>
  <c r="I961" s="1"/>
  <c r="J962"/>
  <c r="J961" s="1"/>
  <c r="G962"/>
  <c r="G961" s="1"/>
  <c r="H264"/>
  <c r="H263" s="1"/>
  <c r="H262" s="1"/>
  <c r="I264"/>
  <c r="I263" s="1"/>
  <c r="I262" s="1"/>
  <c r="J264"/>
  <c r="J263" s="1"/>
  <c r="J262" s="1"/>
  <c r="G264"/>
  <c r="G263" s="1"/>
  <c r="G262" s="1"/>
  <c r="J973" l="1"/>
  <c r="I973"/>
  <c r="H973"/>
  <c r="G973"/>
  <c r="J971"/>
  <c r="I971"/>
  <c r="H971"/>
  <c r="G971"/>
  <c r="J943"/>
  <c r="I943"/>
  <c r="H943"/>
  <c r="G943"/>
  <c r="J941"/>
  <c r="I941"/>
  <c r="I940" s="1"/>
  <c r="H941"/>
  <c r="G941"/>
  <c r="H938"/>
  <c r="H937" s="1"/>
  <c r="I938"/>
  <c r="I937" s="1"/>
  <c r="J938"/>
  <c r="J937" s="1"/>
  <c r="G938"/>
  <c r="G937" s="1"/>
  <c r="J940" l="1"/>
  <c r="H940"/>
  <c r="G970"/>
  <c r="H970"/>
  <c r="I970"/>
  <c r="J970"/>
  <c r="G940"/>
  <c r="G319"/>
  <c r="O319" s="1"/>
  <c r="O318" s="1"/>
  <c r="O317" s="1"/>
  <c r="O301" s="1"/>
  <c r="O300" s="1"/>
  <c r="O299" s="1"/>
  <c r="O290" s="1"/>
  <c r="J1028" l="1"/>
  <c r="J1027" s="1"/>
  <c r="J1026" s="1"/>
  <c r="J1025" s="1"/>
  <c r="I1028"/>
  <c r="I1027" s="1"/>
  <c r="I1026" s="1"/>
  <c r="I1025" s="1"/>
  <c r="H1028"/>
  <c r="H1027" s="1"/>
  <c r="H1026" s="1"/>
  <c r="H1025" s="1"/>
  <c r="G1028"/>
  <c r="G1027" s="1"/>
  <c r="G1026" s="1"/>
  <c r="G1025" s="1"/>
  <c r="H959"/>
  <c r="H958" s="1"/>
  <c r="I959"/>
  <c r="I958" s="1"/>
  <c r="J959"/>
  <c r="J958" s="1"/>
  <c r="G959"/>
  <c r="G958" s="1"/>
  <c r="J956"/>
  <c r="I956"/>
  <c r="H956"/>
  <c r="G956"/>
  <c r="J954"/>
  <c r="I954"/>
  <c r="H954"/>
  <c r="G954"/>
  <c r="J952"/>
  <c r="J951" s="1"/>
  <c r="J950" s="1"/>
  <c r="I952"/>
  <c r="H952"/>
  <c r="G952"/>
  <c r="G951" s="1"/>
  <c r="J948"/>
  <c r="J947" s="1"/>
  <c r="J946" s="1"/>
  <c r="I948"/>
  <c r="I947" s="1"/>
  <c r="I946" s="1"/>
  <c r="H948"/>
  <c r="H947" s="1"/>
  <c r="H946" s="1"/>
  <c r="G948"/>
  <c r="G947" s="1"/>
  <c r="G946" s="1"/>
  <c r="G895"/>
  <c r="J895"/>
  <c r="I895"/>
  <c r="H895"/>
  <c r="H951" l="1"/>
  <c r="H950" s="1"/>
  <c r="H945" s="1"/>
  <c r="J945"/>
  <c r="I951"/>
  <c r="I950" s="1"/>
  <c r="I945" s="1"/>
  <c r="G950"/>
  <c r="G945" s="1"/>
  <c r="J168"/>
  <c r="J167" s="1"/>
  <c r="I168"/>
  <c r="I167" s="1"/>
  <c r="H168"/>
  <c r="H167" s="1"/>
  <c r="G168"/>
  <c r="G167" s="1"/>
  <c r="H311" l="1"/>
  <c r="H310" s="1"/>
  <c r="H309" s="1"/>
  <c r="I311"/>
  <c r="I310" s="1"/>
  <c r="I309" s="1"/>
  <c r="J311"/>
  <c r="J310" s="1"/>
  <c r="J309" s="1"/>
  <c r="G311"/>
  <c r="G310" s="1"/>
  <c r="G309" s="1"/>
  <c r="H793" l="1"/>
  <c r="H792" s="1"/>
  <c r="H791" s="1"/>
  <c r="H790" s="1"/>
  <c r="H789" s="1"/>
  <c r="I793"/>
  <c r="I792" s="1"/>
  <c r="I791" s="1"/>
  <c r="I790" s="1"/>
  <c r="I789" s="1"/>
  <c r="J793"/>
  <c r="J792" s="1"/>
  <c r="J791" s="1"/>
  <c r="J790" s="1"/>
  <c r="J789" s="1"/>
  <c r="G793"/>
  <c r="G792" s="1"/>
  <c r="G791" s="1"/>
  <c r="G790" s="1"/>
  <c r="G789" s="1"/>
  <c r="J760"/>
  <c r="J759" s="1"/>
  <c r="J758" s="1"/>
  <c r="I760"/>
  <c r="I759" s="1"/>
  <c r="I758" s="1"/>
  <c r="H760"/>
  <c r="H759" s="1"/>
  <c r="H758" s="1"/>
  <c r="G760"/>
  <c r="G759" s="1"/>
  <c r="G758" s="1"/>
  <c r="I151" l="1"/>
  <c r="G151"/>
  <c r="J877" l="1"/>
  <c r="J876" s="1"/>
  <c r="J875" s="1"/>
  <c r="J874" s="1"/>
  <c r="I877"/>
  <c r="I876" s="1"/>
  <c r="I875" s="1"/>
  <c r="I874" s="1"/>
  <c r="H877"/>
  <c r="H876" s="1"/>
  <c r="H875" s="1"/>
  <c r="H874" s="1"/>
  <c r="G877"/>
  <c r="G876" s="1"/>
  <c r="G875" s="1"/>
  <c r="G874" s="1"/>
  <c r="J280" l="1"/>
  <c r="J279" s="1"/>
  <c r="J278" s="1"/>
  <c r="J277" s="1"/>
  <c r="I280"/>
  <c r="I279" s="1"/>
  <c r="I278" s="1"/>
  <c r="I277" s="1"/>
  <c r="H280"/>
  <c r="H279" s="1"/>
  <c r="H278" s="1"/>
  <c r="H277" s="1"/>
  <c r="G280"/>
  <c r="G279" s="1"/>
  <c r="G278" s="1"/>
  <c r="G277" s="1"/>
  <c r="J252" l="1"/>
  <c r="J251" s="1"/>
  <c r="J250" s="1"/>
  <c r="J249" s="1"/>
  <c r="I252"/>
  <c r="I251" s="1"/>
  <c r="I250" s="1"/>
  <c r="I249" s="1"/>
  <c r="H252"/>
  <c r="H251" s="1"/>
  <c r="H250" s="1"/>
  <c r="H249" s="1"/>
  <c r="G252"/>
  <c r="G251" s="1"/>
  <c r="G250" s="1"/>
  <c r="G249" s="1"/>
  <c r="J530" l="1"/>
  <c r="I530"/>
  <c r="I529" s="1"/>
  <c r="I528" s="1"/>
  <c r="I527" s="1"/>
  <c r="H530"/>
  <c r="H529" s="1"/>
  <c r="H528" s="1"/>
  <c r="H527" s="1"/>
  <c r="G530"/>
  <c r="G529" s="1"/>
  <c r="G528" s="1"/>
  <c r="G527" s="1"/>
  <c r="J529"/>
  <c r="J528" s="1"/>
  <c r="J527" s="1"/>
  <c r="J517"/>
  <c r="J516" s="1"/>
  <c r="I517"/>
  <c r="I516" s="1"/>
  <c r="H517"/>
  <c r="H516" s="1"/>
  <c r="G517"/>
  <c r="G516" s="1"/>
  <c r="J513"/>
  <c r="J512" s="1"/>
  <c r="I513"/>
  <c r="I512" s="1"/>
  <c r="H513"/>
  <c r="H512" s="1"/>
  <c r="G513"/>
  <c r="G512" s="1"/>
  <c r="J510"/>
  <c r="J509" s="1"/>
  <c r="I510"/>
  <c r="I509" s="1"/>
  <c r="H510"/>
  <c r="H509" s="1"/>
  <c r="G510"/>
  <c r="G509" s="1"/>
  <c r="J506"/>
  <c r="J505" s="1"/>
  <c r="I506"/>
  <c r="I505" s="1"/>
  <c r="H506"/>
  <c r="H505" s="1"/>
  <c r="G506"/>
  <c r="G505" s="1"/>
  <c r="J503"/>
  <c r="J502" s="1"/>
  <c r="I503"/>
  <c r="I502" s="1"/>
  <c r="H503"/>
  <c r="H502" s="1"/>
  <c r="G503"/>
  <c r="G502" s="1"/>
  <c r="J498"/>
  <c r="J497" s="1"/>
  <c r="I498"/>
  <c r="I497" s="1"/>
  <c r="H498"/>
  <c r="H497" s="1"/>
  <c r="G498"/>
  <c r="G497" s="1"/>
  <c r="J494"/>
  <c r="I494"/>
  <c r="I493" s="1"/>
  <c r="H494"/>
  <c r="H493" s="1"/>
  <c r="G494"/>
  <c r="G493" s="1"/>
  <c r="J493"/>
  <c r="J491"/>
  <c r="J490" s="1"/>
  <c r="I491"/>
  <c r="I490" s="1"/>
  <c r="H491"/>
  <c r="H490" s="1"/>
  <c r="G491"/>
  <c r="G490" s="1"/>
  <c r="J487"/>
  <c r="J486" s="1"/>
  <c r="I487"/>
  <c r="I486" s="1"/>
  <c r="H487"/>
  <c r="H486" s="1"/>
  <c r="G487"/>
  <c r="G486" s="1"/>
  <c r="J484"/>
  <c r="J483" s="1"/>
  <c r="I484"/>
  <c r="I483" s="1"/>
  <c r="H484"/>
  <c r="H483" s="1"/>
  <c r="G484"/>
  <c r="G483" s="1"/>
  <c r="G525"/>
  <c r="G524" s="1"/>
  <c r="G523" s="1"/>
  <c r="G522" s="1"/>
  <c r="H525"/>
  <c r="H524" s="1"/>
  <c r="H523" s="1"/>
  <c r="H522" s="1"/>
  <c r="I525"/>
  <c r="I524" s="1"/>
  <c r="I523" s="1"/>
  <c r="I522" s="1"/>
  <c r="J525"/>
  <c r="J524" s="1"/>
  <c r="J523" s="1"/>
  <c r="J522" s="1"/>
  <c r="G538"/>
  <c r="G537" s="1"/>
  <c r="G536" s="1"/>
  <c r="H538"/>
  <c r="H537" s="1"/>
  <c r="H536" s="1"/>
  <c r="I538"/>
  <c r="I537" s="1"/>
  <c r="I536" s="1"/>
  <c r="J538"/>
  <c r="J537" s="1"/>
  <c r="J536" s="1"/>
  <c r="G543"/>
  <c r="G542" s="1"/>
  <c r="G541" s="1"/>
  <c r="H543"/>
  <c r="H542" s="1"/>
  <c r="H541" s="1"/>
  <c r="I543"/>
  <c r="I542" s="1"/>
  <c r="I541" s="1"/>
  <c r="J543"/>
  <c r="J542" s="1"/>
  <c r="J541" s="1"/>
  <c r="G548"/>
  <c r="G547" s="1"/>
  <c r="G546" s="1"/>
  <c r="H548"/>
  <c r="H547" s="1"/>
  <c r="H546" s="1"/>
  <c r="I548"/>
  <c r="I547" s="1"/>
  <c r="I546" s="1"/>
  <c r="J548"/>
  <c r="J547" s="1"/>
  <c r="J546" s="1"/>
  <c r="G551"/>
  <c r="G550" s="1"/>
  <c r="H551"/>
  <c r="H550" s="1"/>
  <c r="I551"/>
  <c r="I550" s="1"/>
  <c r="J551"/>
  <c r="J550" s="1"/>
  <c r="G556"/>
  <c r="G555" s="1"/>
  <c r="H556"/>
  <c r="H555" s="1"/>
  <c r="I556"/>
  <c r="I555" s="1"/>
  <c r="J556"/>
  <c r="J555" s="1"/>
  <c r="G564"/>
  <c r="G563" s="1"/>
  <c r="H564"/>
  <c r="H563" s="1"/>
  <c r="I564"/>
  <c r="I563" s="1"/>
  <c r="J564"/>
  <c r="J563" s="1"/>
  <c r="H470"/>
  <c r="I470"/>
  <c r="J470"/>
  <c r="G470"/>
  <c r="J434"/>
  <c r="J433" s="1"/>
  <c r="I434"/>
  <c r="I433" s="1"/>
  <c r="H434"/>
  <c r="H433" s="1"/>
  <c r="G434"/>
  <c r="G433" s="1"/>
  <c r="J431"/>
  <c r="J430" s="1"/>
  <c r="J429" s="1"/>
  <c r="J428" s="1"/>
  <c r="I431"/>
  <c r="I430" s="1"/>
  <c r="I429" s="1"/>
  <c r="I428" s="1"/>
  <c r="H431"/>
  <c r="H430" s="1"/>
  <c r="H429" s="1"/>
  <c r="G431"/>
  <c r="G430" s="1"/>
  <c r="G429" s="1"/>
  <c r="G428" s="1"/>
  <c r="H428" l="1"/>
  <c r="I521"/>
  <c r="H521"/>
  <c r="G521"/>
  <c r="J521"/>
  <c r="G482"/>
  <c r="J482"/>
  <c r="H482"/>
  <c r="H501"/>
  <c r="G501"/>
  <c r="I482"/>
  <c r="J501"/>
  <c r="I501"/>
  <c r="I554"/>
  <c r="J554"/>
  <c r="H554"/>
  <c r="G554"/>
  <c r="J376"/>
  <c r="J375" s="1"/>
  <c r="J374" s="1"/>
  <c r="J373" s="1"/>
  <c r="I376"/>
  <c r="I375" s="1"/>
  <c r="I374" s="1"/>
  <c r="I373" s="1"/>
  <c r="H376"/>
  <c r="H375" s="1"/>
  <c r="H374" s="1"/>
  <c r="H373" s="1"/>
  <c r="G376"/>
  <c r="G375" s="1"/>
  <c r="G374" s="1"/>
  <c r="G373" s="1"/>
  <c r="H481" l="1"/>
  <c r="J481"/>
  <c r="G481"/>
  <c r="I481"/>
  <c r="H1355"/>
  <c r="H1354" s="1"/>
  <c r="I1355"/>
  <c r="I1354" s="1"/>
  <c r="J1355"/>
  <c r="J1354" s="1"/>
  <c r="H1376"/>
  <c r="I1376"/>
  <c r="J1376"/>
  <c r="H1378"/>
  <c r="I1378"/>
  <c r="J1378"/>
  <c r="H1380"/>
  <c r="I1380"/>
  <c r="J1380"/>
  <c r="G1380"/>
  <c r="G1378"/>
  <c r="G1376"/>
  <c r="G1373"/>
  <c r="G1371"/>
  <c r="G1369"/>
  <c r="G1355"/>
  <c r="G1354" s="1"/>
  <c r="H1312"/>
  <c r="H1311" s="1"/>
  <c r="H1304" s="1"/>
  <c r="I1312"/>
  <c r="I1311" s="1"/>
  <c r="I1304" s="1"/>
  <c r="J1312"/>
  <c r="J1311" s="1"/>
  <c r="J1304" s="1"/>
  <c r="G1312"/>
  <c r="G1311" s="1"/>
  <c r="G1304" s="1"/>
  <c r="H1285"/>
  <c r="H1284" s="1"/>
  <c r="I1285"/>
  <c r="I1284" s="1"/>
  <c r="J1285"/>
  <c r="J1284" s="1"/>
  <c r="H1291"/>
  <c r="H1290" s="1"/>
  <c r="I1291"/>
  <c r="I1290" s="1"/>
  <c r="J1291"/>
  <c r="J1290" s="1"/>
  <c r="H1294"/>
  <c r="H1293" s="1"/>
  <c r="I1294"/>
  <c r="I1293" s="1"/>
  <c r="J1294"/>
  <c r="J1293" s="1"/>
  <c r="G1294"/>
  <c r="G1293" s="1"/>
  <c r="G1291"/>
  <c r="G1290" s="1"/>
  <c r="G1285"/>
  <c r="G1284" s="1"/>
  <c r="H1119"/>
  <c r="H1118" s="1"/>
  <c r="I1119"/>
  <c r="I1118" s="1"/>
  <c r="J1119"/>
  <c r="J1118" s="1"/>
  <c r="H1122"/>
  <c r="H1121" s="1"/>
  <c r="I1122"/>
  <c r="I1121" s="1"/>
  <c r="J1122"/>
  <c r="J1121" s="1"/>
  <c r="H1125"/>
  <c r="H1124" s="1"/>
  <c r="I1125"/>
  <c r="I1124" s="1"/>
  <c r="J1125"/>
  <c r="J1124" s="1"/>
  <c r="H1128"/>
  <c r="H1127" s="1"/>
  <c r="I1128"/>
  <c r="I1127" s="1"/>
  <c r="J1128"/>
  <c r="J1127" s="1"/>
  <c r="G1128"/>
  <c r="G1127" s="1"/>
  <c r="G1125"/>
  <c r="G1124" s="1"/>
  <c r="G1122"/>
  <c r="G1121" s="1"/>
  <c r="G1119"/>
  <c r="G1118" s="1"/>
  <c r="H872"/>
  <c r="H871" s="1"/>
  <c r="I872"/>
  <c r="I871" s="1"/>
  <c r="J872"/>
  <c r="J871" s="1"/>
  <c r="G872"/>
  <c r="G871" s="1"/>
  <c r="H824"/>
  <c r="H823" s="1"/>
  <c r="H822" s="1"/>
  <c r="I824"/>
  <c r="I823" s="1"/>
  <c r="I822" s="1"/>
  <c r="J824"/>
  <c r="J823" s="1"/>
  <c r="J822" s="1"/>
  <c r="H828"/>
  <c r="H827" s="1"/>
  <c r="H826" s="1"/>
  <c r="I828"/>
  <c r="I827" s="1"/>
  <c r="I826" s="1"/>
  <c r="J828"/>
  <c r="J827" s="1"/>
  <c r="J826" s="1"/>
  <c r="G828"/>
  <c r="G827" s="1"/>
  <c r="G826" s="1"/>
  <c r="G824"/>
  <c r="G823" s="1"/>
  <c r="G822" s="1"/>
  <c r="H801"/>
  <c r="H800" s="1"/>
  <c r="I801"/>
  <c r="I800" s="1"/>
  <c r="J801"/>
  <c r="J800" s="1"/>
  <c r="H804"/>
  <c r="H803" s="1"/>
  <c r="I804"/>
  <c r="I803" s="1"/>
  <c r="J804"/>
  <c r="J803" s="1"/>
  <c r="G804"/>
  <c r="G803" s="1"/>
  <c r="G801"/>
  <c r="G800" s="1"/>
  <c r="H753"/>
  <c r="H752" s="1"/>
  <c r="H751" s="1"/>
  <c r="H750" s="1"/>
  <c r="I753"/>
  <c r="I752" s="1"/>
  <c r="I751" s="1"/>
  <c r="I750" s="1"/>
  <c r="J753"/>
  <c r="J752" s="1"/>
  <c r="J751" s="1"/>
  <c r="J750" s="1"/>
  <c r="G753"/>
  <c r="G752" s="1"/>
  <c r="G751" s="1"/>
  <c r="G750" s="1"/>
  <c r="H732"/>
  <c r="H731" s="1"/>
  <c r="I732"/>
  <c r="I731" s="1"/>
  <c r="J732"/>
  <c r="J731" s="1"/>
  <c r="H735"/>
  <c r="H734" s="1"/>
  <c r="I735"/>
  <c r="I734" s="1"/>
  <c r="J735"/>
  <c r="J734" s="1"/>
  <c r="G735"/>
  <c r="G734" s="1"/>
  <c r="G732"/>
  <c r="G731" s="1"/>
  <c r="H697"/>
  <c r="I697"/>
  <c r="J697"/>
  <c r="H700"/>
  <c r="H699" s="1"/>
  <c r="H695" s="1"/>
  <c r="H694" s="1"/>
  <c r="H693" s="1"/>
  <c r="I700"/>
  <c r="I699" s="1"/>
  <c r="I695" s="1"/>
  <c r="I694" s="1"/>
  <c r="I693" s="1"/>
  <c r="J700"/>
  <c r="J699" s="1"/>
  <c r="J695" s="1"/>
  <c r="J694" s="1"/>
  <c r="J693" s="1"/>
  <c r="G700"/>
  <c r="G699" s="1"/>
  <c r="G695" s="1"/>
  <c r="G694" s="1"/>
  <c r="G693" s="1"/>
  <c r="G697"/>
  <c r="H689"/>
  <c r="H688" s="1"/>
  <c r="I689"/>
  <c r="I688" s="1"/>
  <c r="J689"/>
  <c r="J688" s="1"/>
  <c r="G689"/>
  <c r="G688" s="1"/>
  <c r="H655"/>
  <c r="H654" s="1"/>
  <c r="H653" s="1"/>
  <c r="H652" s="1"/>
  <c r="I655"/>
  <c r="I654" s="1"/>
  <c r="I653" s="1"/>
  <c r="I652" s="1"/>
  <c r="J655"/>
  <c r="J654" s="1"/>
  <c r="J653" s="1"/>
  <c r="J652" s="1"/>
  <c r="G655"/>
  <c r="G654" s="1"/>
  <c r="G653" s="1"/>
  <c r="G652" s="1"/>
  <c r="H630"/>
  <c r="H629" s="1"/>
  <c r="I630"/>
  <c r="I629" s="1"/>
  <c r="J630"/>
  <c r="J629" s="1"/>
  <c r="H633"/>
  <c r="H632" s="1"/>
  <c r="I633"/>
  <c r="I632" s="1"/>
  <c r="J633"/>
  <c r="J632" s="1"/>
  <c r="G633"/>
  <c r="G632" s="1"/>
  <c r="G630"/>
  <c r="G629" s="1"/>
  <c r="H590"/>
  <c r="H589" s="1"/>
  <c r="I590"/>
  <c r="I589" s="1"/>
  <c r="J590"/>
  <c r="J589" s="1"/>
  <c r="G590"/>
  <c r="G589" s="1"/>
  <c r="H593"/>
  <c r="H592" s="1"/>
  <c r="I593"/>
  <c r="I592" s="1"/>
  <c r="J593"/>
  <c r="J592" s="1"/>
  <c r="H597"/>
  <c r="H596" s="1"/>
  <c r="I597"/>
  <c r="I596" s="1"/>
  <c r="J597"/>
  <c r="J596" s="1"/>
  <c r="H600"/>
  <c r="H599" s="1"/>
  <c r="I600"/>
  <c r="I599" s="1"/>
  <c r="J600"/>
  <c r="J599" s="1"/>
  <c r="G593"/>
  <c r="G592" s="1"/>
  <c r="G597"/>
  <c r="G596" s="1"/>
  <c r="G600"/>
  <c r="G599" s="1"/>
  <c r="H603"/>
  <c r="H602" s="1"/>
  <c r="I603"/>
  <c r="I602" s="1"/>
  <c r="J603"/>
  <c r="J602" s="1"/>
  <c r="G603"/>
  <c r="G602" s="1"/>
  <c r="H606"/>
  <c r="H605" s="1"/>
  <c r="I606"/>
  <c r="I605" s="1"/>
  <c r="J606"/>
  <c r="J605" s="1"/>
  <c r="H609"/>
  <c r="H608" s="1"/>
  <c r="I609"/>
  <c r="I608" s="1"/>
  <c r="J609"/>
  <c r="J608" s="1"/>
  <c r="H612"/>
  <c r="H611" s="1"/>
  <c r="I612"/>
  <c r="I611" s="1"/>
  <c r="J612"/>
  <c r="J611" s="1"/>
  <c r="H615"/>
  <c r="H614" s="1"/>
  <c r="I615"/>
  <c r="I614" s="1"/>
  <c r="J615"/>
  <c r="J614" s="1"/>
  <c r="G609"/>
  <c r="G608" s="1"/>
  <c r="G612"/>
  <c r="G611" s="1"/>
  <c r="G615"/>
  <c r="G614" s="1"/>
  <c r="H568"/>
  <c r="H567" s="1"/>
  <c r="H535" s="1"/>
  <c r="H534" s="1"/>
  <c r="I568"/>
  <c r="I567" s="1"/>
  <c r="I535" s="1"/>
  <c r="I534" s="1"/>
  <c r="J568"/>
  <c r="J567" s="1"/>
  <c r="J535" s="1"/>
  <c r="J534" s="1"/>
  <c r="G568"/>
  <c r="G567" s="1"/>
  <c r="G535" s="1"/>
  <c r="G534" s="1"/>
  <c r="H275"/>
  <c r="H274" s="1"/>
  <c r="I275"/>
  <c r="I274" s="1"/>
  <c r="J275"/>
  <c r="J274" s="1"/>
  <c r="G275"/>
  <c r="G274" s="1"/>
  <c r="J1503"/>
  <c r="J1502" s="1"/>
  <c r="J1501" s="1"/>
  <c r="J1500" s="1"/>
  <c r="I1503"/>
  <c r="I1502" s="1"/>
  <c r="I1501" s="1"/>
  <c r="I1500" s="1"/>
  <c r="H1503"/>
  <c r="H1502" s="1"/>
  <c r="H1501" s="1"/>
  <c r="H1500" s="1"/>
  <c r="G1503"/>
  <c r="G1502" s="1"/>
  <c r="G1501" s="1"/>
  <c r="G1500" s="1"/>
  <c r="J1498"/>
  <c r="J1497" s="1"/>
  <c r="J1496" s="1"/>
  <c r="J1495" s="1"/>
  <c r="I1498"/>
  <c r="I1497" s="1"/>
  <c r="I1496" s="1"/>
  <c r="I1495" s="1"/>
  <c r="H1498"/>
  <c r="H1497" s="1"/>
  <c r="H1496" s="1"/>
  <c r="H1495" s="1"/>
  <c r="G1498"/>
  <c r="G1497" s="1"/>
  <c r="G1496" s="1"/>
  <c r="G1495" s="1"/>
  <c r="J1490"/>
  <c r="J1489" s="1"/>
  <c r="I1490"/>
  <c r="I1489" s="1"/>
  <c r="H1490"/>
  <c r="H1489" s="1"/>
  <c r="G1490"/>
  <c r="G1489" s="1"/>
  <c r="J1487"/>
  <c r="J1486" s="1"/>
  <c r="I1487"/>
  <c r="I1486" s="1"/>
  <c r="H1487"/>
  <c r="H1486" s="1"/>
  <c r="G1487"/>
  <c r="G1486" s="1"/>
  <c r="J1484"/>
  <c r="I1484"/>
  <c r="I1483" s="1"/>
  <c r="H1484"/>
  <c r="H1483" s="1"/>
  <c r="G1484"/>
  <c r="G1483" s="1"/>
  <c r="J1483"/>
  <c r="J1480"/>
  <c r="I1480"/>
  <c r="H1480"/>
  <c r="G1480"/>
  <c r="J1478"/>
  <c r="J1477" s="1"/>
  <c r="J1476" s="1"/>
  <c r="I1478"/>
  <c r="I1477" s="1"/>
  <c r="I1476" s="1"/>
  <c r="H1478"/>
  <c r="H1477" s="1"/>
  <c r="H1476" s="1"/>
  <c r="G1478"/>
  <c r="G1477" s="1"/>
  <c r="G1476" s="1"/>
  <c r="J1471"/>
  <c r="I1471"/>
  <c r="H1471"/>
  <c r="G1471"/>
  <c r="J1469"/>
  <c r="J1466" s="1"/>
  <c r="J1465" s="1"/>
  <c r="J1464" s="1"/>
  <c r="J1463" s="1"/>
  <c r="I1469"/>
  <c r="I1466" s="1"/>
  <c r="I1465" s="1"/>
  <c r="I1464" s="1"/>
  <c r="I1463" s="1"/>
  <c r="H1469"/>
  <c r="H1466" s="1"/>
  <c r="H1465" s="1"/>
  <c r="H1464" s="1"/>
  <c r="H1463" s="1"/>
  <c r="G1469"/>
  <c r="G1466" s="1"/>
  <c r="G1465" s="1"/>
  <c r="G1464" s="1"/>
  <c r="G1463" s="1"/>
  <c r="I1409"/>
  <c r="J1409"/>
  <c r="H1409"/>
  <c r="G1409"/>
  <c r="J1407"/>
  <c r="I1407"/>
  <c r="H1407"/>
  <c r="G1407"/>
  <c r="I1405"/>
  <c r="J1405"/>
  <c r="H1405"/>
  <c r="G1405"/>
  <c r="J1402"/>
  <c r="I1402"/>
  <c r="H1402"/>
  <c r="G1402"/>
  <c r="J1400"/>
  <c r="I1400"/>
  <c r="H1400"/>
  <c r="G1400"/>
  <c r="J1398"/>
  <c r="J1397" s="1"/>
  <c r="I1398"/>
  <c r="I1397" s="1"/>
  <c r="H1398"/>
  <c r="G1398"/>
  <c r="G1397" s="1"/>
  <c r="I1394"/>
  <c r="J1394"/>
  <c r="H1394"/>
  <c r="G1394"/>
  <c r="J1392"/>
  <c r="I1392"/>
  <c r="H1392"/>
  <c r="G1392"/>
  <c r="J1390"/>
  <c r="I1390"/>
  <c r="H1390"/>
  <c r="H1389" s="1"/>
  <c r="H1388" s="1"/>
  <c r="G1390"/>
  <c r="G1389" s="1"/>
  <c r="G1388" s="1"/>
  <c r="J1351"/>
  <c r="I1351"/>
  <c r="H1351"/>
  <c r="G1351"/>
  <c r="G1349"/>
  <c r="J1349"/>
  <c r="I1349"/>
  <c r="H1349"/>
  <c r="J1347"/>
  <c r="I1347"/>
  <c r="H1347"/>
  <c r="G1347"/>
  <c r="J1344"/>
  <c r="I1344"/>
  <c r="H1344"/>
  <c r="G1344"/>
  <c r="J1342"/>
  <c r="I1342"/>
  <c r="H1342"/>
  <c r="G1342"/>
  <c r="J1340"/>
  <c r="I1340"/>
  <c r="I1339" s="1"/>
  <c r="H1340"/>
  <c r="H1339" s="1"/>
  <c r="G1340"/>
  <c r="G1339" s="1"/>
  <c r="G1336"/>
  <c r="J1336"/>
  <c r="I1336"/>
  <c r="H1336"/>
  <c r="J1334"/>
  <c r="I1334"/>
  <c r="H1334"/>
  <c r="G1334"/>
  <c r="J1332"/>
  <c r="I1332"/>
  <c r="H1332"/>
  <c r="G1332"/>
  <c r="J1327"/>
  <c r="J1326" s="1"/>
  <c r="J1325" s="1"/>
  <c r="J1324" s="1"/>
  <c r="I1327"/>
  <c r="I1326" s="1"/>
  <c r="I1325" s="1"/>
  <c r="I1324" s="1"/>
  <c r="H1327"/>
  <c r="H1326" s="1"/>
  <c r="H1325" s="1"/>
  <c r="H1324" s="1"/>
  <c r="G1327"/>
  <c r="G1326" s="1"/>
  <c r="G1325" s="1"/>
  <c r="G1324" s="1"/>
  <c r="J1322"/>
  <c r="I1322"/>
  <c r="I1321" s="1"/>
  <c r="I1320" s="1"/>
  <c r="I1319" s="1"/>
  <c r="H1322"/>
  <c r="H1321" s="1"/>
  <c r="H1320" s="1"/>
  <c r="H1319" s="1"/>
  <c r="G1322"/>
  <c r="G1321" s="1"/>
  <c r="G1320" s="1"/>
  <c r="G1319" s="1"/>
  <c r="J1321"/>
  <c r="J1320" s="1"/>
  <c r="J1319" s="1"/>
  <c r="J1302"/>
  <c r="J1301" s="1"/>
  <c r="J1300" s="1"/>
  <c r="I1302"/>
  <c r="I1301" s="1"/>
  <c r="I1300" s="1"/>
  <c r="H1302"/>
  <c r="H1301" s="1"/>
  <c r="H1300" s="1"/>
  <c r="G1302"/>
  <c r="G1301" s="1"/>
  <c r="G1300" s="1"/>
  <c r="J1281"/>
  <c r="J1280" s="1"/>
  <c r="J1279" s="1"/>
  <c r="I1281"/>
  <c r="I1280" s="1"/>
  <c r="I1279" s="1"/>
  <c r="H1281"/>
  <c r="H1280" s="1"/>
  <c r="H1279" s="1"/>
  <c r="G1281"/>
  <c r="G1280" s="1"/>
  <c r="G1279" s="1"/>
  <c r="J1258"/>
  <c r="J1257" s="1"/>
  <c r="J1256" s="1"/>
  <c r="J1255" s="1"/>
  <c r="J1254" s="1"/>
  <c r="I1258"/>
  <c r="I1257" s="1"/>
  <c r="I1256" s="1"/>
  <c r="I1255" s="1"/>
  <c r="I1254" s="1"/>
  <c r="H1258"/>
  <c r="H1257" s="1"/>
  <c r="H1256" s="1"/>
  <c r="H1255" s="1"/>
  <c r="H1254" s="1"/>
  <c r="G1258"/>
  <c r="G1257" s="1"/>
  <c r="G1256" s="1"/>
  <c r="G1255" s="1"/>
  <c r="G1254" s="1"/>
  <c r="J1251"/>
  <c r="J1250" s="1"/>
  <c r="I1251"/>
  <c r="I1250" s="1"/>
  <c r="H1251"/>
  <c r="H1250" s="1"/>
  <c r="G1251"/>
  <c r="G1250" s="1"/>
  <c r="J1248"/>
  <c r="J1247" s="1"/>
  <c r="I1248"/>
  <c r="I1247" s="1"/>
  <c r="H1248"/>
  <c r="H1247" s="1"/>
  <c r="G1248"/>
  <c r="G1247" s="1"/>
  <c r="J1245"/>
  <c r="J1244" s="1"/>
  <c r="I1245"/>
  <c r="I1244" s="1"/>
  <c r="H1245"/>
  <c r="H1244" s="1"/>
  <c r="G1245"/>
  <c r="G1244" s="1"/>
  <c r="J1242"/>
  <c r="J1241" s="1"/>
  <c r="I1242"/>
  <c r="I1241" s="1"/>
  <c r="H1242"/>
  <c r="H1241" s="1"/>
  <c r="G1242"/>
  <c r="G1241" s="1"/>
  <c r="J1239"/>
  <c r="J1238" s="1"/>
  <c r="I1239"/>
  <c r="I1238" s="1"/>
  <c r="H1239"/>
  <c r="H1238" s="1"/>
  <c r="G1239"/>
  <c r="G1238" s="1"/>
  <c r="J1236"/>
  <c r="J1235" s="1"/>
  <c r="I1236"/>
  <c r="I1235" s="1"/>
  <c r="H1236"/>
  <c r="H1235" s="1"/>
  <c r="G1236"/>
  <c r="G1235" s="1"/>
  <c r="J1233"/>
  <c r="J1232" s="1"/>
  <c r="I1233"/>
  <c r="I1232" s="1"/>
  <c r="H1233"/>
  <c r="H1232" s="1"/>
  <c r="G1233"/>
  <c r="G1232" s="1"/>
  <c r="J1230"/>
  <c r="J1229" s="1"/>
  <c r="I1230"/>
  <c r="I1229" s="1"/>
  <c r="H1230"/>
  <c r="H1229" s="1"/>
  <c r="G1230"/>
  <c r="G1229" s="1"/>
  <c r="J1227"/>
  <c r="J1226" s="1"/>
  <c r="I1227"/>
  <c r="I1226" s="1"/>
  <c r="H1227"/>
  <c r="H1226" s="1"/>
  <c r="G1227"/>
  <c r="G1226" s="1"/>
  <c r="J1224"/>
  <c r="J1223" s="1"/>
  <c r="I1224"/>
  <c r="I1223" s="1"/>
  <c r="H1224"/>
  <c r="H1223" s="1"/>
  <c r="G1224"/>
  <c r="G1223" s="1"/>
  <c r="J1217"/>
  <c r="I1217"/>
  <c r="I1216" s="1"/>
  <c r="H1217"/>
  <c r="H1216" s="1"/>
  <c r="G1217"/>
  <c r="G1216" s="1"/>
  <c r="J1216"/>
  <c r="J1214"/>
  <c r="I1214"/>
  <c r="I1213" s="1"/>
  <c r="H1214"/>
  <c r="H1213" s="1"/>
  <c r="G1214"/>
  <c r="G1213" s="1"/>
  <c r="J1213"/>
  <c r="J1211"/>
  <c r="J1210" s="1"/>
  <c r="I1211"/>
  <c r="I1210" s="1"/>
  <c r="H1211"/>
  <c r="H1210" s="1"/>
  <c r="G1211"/>
  <c r="G1210" s="1"/>
  <c r="J1208"/>
  <c r="J1207" s="1"/>
  <c r="I1208"/>
  <c r="I1207" s="1"/>
  <c r="H1208"/>
  <c r="H1207" s="1"/>
  <c r="G1208"/>
  <c r="G1207" s="1"/>
  <c r="J1205"/>
  <c r="J1204" s="1"/>
  <c r="I1205"/>
  <c r="I1204" s="1"/>
  <c r="H1205"/>
  <c r="H1204" s="1"/>
  <c r="G1205"/>
  <c r="G1204" s="1"/>
  <c r="J1202"/>
  <c r="J1201" s="1"/>
  <c r="I1202"/>
  <c r="I1201" s="1"/>
  <c r="H1202"/>
  <c r="H1201" s="1"/>
  <c r="G1202"/>
  <c r="G1201" s="1"/>
  <c r="J1199"/>
  <c r="J1198" s="1"/>
  <c r="I1199"/>
  <c r="I1198" s="1"/>
  <c r="H1199"/>
  <c r="H1198" s="1"/>
  <c r="G1199"/>
  <c r="G1198" s="1"/>
  <c r="J1196"/>
  <c r="J1195" s="1"/>
  <c r="I1196"/>
  <c r="I1195" s="1"/>
  <c r="H1196"/>
  <c r="H1195" s="1"/>
  <c r="G1196"/>
  <c r="G1195" s="1"/>
  <c r="J1193"/>
  <c r="J1192" s="1"/>
  <c r="I1193"/>
  <c r="I1192" s="1"/>
  <c r="H1193"/>
  <c r="H1192" s="1"/>
  <c r="G1193"/>
  <c r="G1192" s="1"/>
  <c r="J1190"/>
  <c r="J1189" s="1"/>
  <c r="I1190"/>
  <c r="I1189" s="1"/>
  <c r="H1190"/>
  <c r="H1189" s="1"/>
  <c r="G1190"/>
  <c r="G1189" s="1"/>
  <c r="J1187"/>
  <c r="J1186" s="1"/>
  <c r="I1187"/>
  <c r="I1186" s="1"/>
  <c r="H1187"/>
  <c r="H1186" s="1"/>
  <c r="G1187"/>
  <c r="G1186" s="1"/>
  <c r="J1184"/>
  <c r="J1183" s="1"/>
  <c r="I1184"/>
  <c r="I1183" s="1"/>
  <c r="H1184"/>
  <c r="H1183" s="1"/>
  <c r="G1184"/>
  <c r="G1183" s="1"/>
  <c r="J1181"/>
  <c r="J1180" s="1"/>
  <c r="I1181"/>
  <c r="I1180" s="1"/>
  <c r="H1181"/>
  <c r="H1180" s="1"/>
  <c r="G1181"/>
  <c r="G1180" s="1"/>
  <c r="J1178"/>
  <c r="J1177" s="1"/>
  <c r="I1178"/>
  <c r="I1177" s="1"/>
  <c r="H1178"/>
  <c r="H1177" s="1"/>
  <c r="G1178"/>
  <c r="G1177" s="1"/>
  <c r="J1175"/>
  <c r="J1174" s="1"/>
  <c r="I1175"/>
  <c r="I1174" s="1"/>
  <c r="H1175"/>
  <c r="H1174" s="1"/>
  <c r="G1175"/>
  <c r="G1174" s="1"/>
  <c r="J1172"/>
  <c r="J1171" s="1"/>
  <c r="I1172"/>
  <c r="I1171" s="1"/>
  <c r="H1172"/>
  <c r="H1171" s="1"/>
  <c r="G1172"/>
  <c r="G1171" s="1"/>
  <c r="J1169"/>
  <c r="J1168" s="1"/>
  <c r="I1169"/>
  <c r="I1168" s="1"/>
  <c r="H1169"/>
  <c r="H1168" s="1"/>
  <c r="G1169"/>
  <c r="G1168" s="1"/>
  <c r="J1166"/>
  <c r="I1166"/>
  <c r="I1165" s="1"/>
  <c r="H1166"/>
  <c r="H1165" s="1"/>
  <c r="G1166"/>
  <c r="G1165" s="1"/>
  <c r="J1165"/>
  <c r="J1163"/>
  <c r="J1162" s="1"/>
  <c r="I1163"/>
  <c r="I1162" s="1"/>
  <c r="H1163"/>
  <c r="H1162" s="1"/>
  <c r="G1163"/>
  <c r="G1162" s="1"/>
  <c r="J1160"/>
  <c r="J1159" s="1"/>
  <c r="I1160"/>
  <c r="I1159" s="1"/>
  <c r="H1160"/>
  <c r="H1159" s="1"/>
  <c r="G1160"/>
  <c r="G1159" s="1"/>
  <c r="J1157"/>
  <c r="J1156" s="1"/>
  <c r="I1157"/>
  <c r="I1156" s="1"/>
  <c r="H1157"/>
  <c r="H1156" s="1"/>
  <c r="G1157"/>
  <c r="G1156" s="1"/>
  <c r="J1154"/>
  <c r="J1153" s="1"/>
  <c r="I1154"/>
  <c r="I1153" s="1"/>
  <c r="H1154"/>
  <c r="H1153" s="1"/>
  <c r="G1154"/>
  <c r="G1153" s="1"/>
  <c r="J1151"/>
  <c r="J1150" s="1"/>
  <c r="I1151"/>
  <c r="I1150" s="1"/>
  <c r="H1151"/>
  <c r="H1150" s="1"/>
  <c r="G1151"/>
  <c r="G1150" s="1"/>
  <c r="J1144"/>
  <c r="I1144"/>
  <c r="H1144"/>
  <c r="G1144"/>
  <c r="J1142"/>
  <c r="J1141" s="1"/>
  <c r="J1140" s="1"/>
  <c r="J1139" s="1"/>
  <c r="I1142"/>
  <c r="I1141" s="1"/>
  <c r="I1140" s="1"/>
  <c r="I1139" s="1"/>
  <c r="H1142"/>
  <c r="H1141" s="1"/>
  <c r="H1140" s="1"/>
  <c r="H1139" s="1"/>
  <c r="G1142"/>
  <c r="G1141" s="1"/>
  <c r="G1140" s="1"/>
  <c r="G1139" s="1"/>
  <c r="J1137"/>
  <c r="I1137"/>
  <c r="H1137"/>
  <c r="G1137"/>
  <c r="J1135"/>
  <c r="J1134" s="1"/>
  <c r="J1133" s="1"/>
  <c r="J1132" s="1"/>
  <c r="I1135"/>
  <c r="H1135"/>
  <c r="H1134" s="1"/>
  <c r="H1133" s="1"/>
  <c r="H1132" s="1"/>
  <c r="G1135"/>
  <c r="J1115"/>
  <c r="J1114" s="1"/>
  <c r="I1115"/>
  <c r="I1114" s="1"/>
  <c r="H1115"/>
  <c r="H1114" s="1"/>
  <c r="G1115"/>
  <c r="G1114" s="1"/>
  <c r="J1112"/>
  <c r="J1111" s="1"/>
  <c r="I1112"/>
  <c r="I1111" s="1"/>
  <c r="H1112"/>
  <c r="H1111" s="1"/>
  <c r="G1112"/>
  <c r="G1111" s="1"/>
  <c r="J1108"/>
  <c r="J1107" s="1"/>
  <c r="J1106" s="1"/>
  <c r="I1108"/>
  <c r="I1107" s="1"/>
  <c r="I1106" s="1"/>
  <c r="H1108"/>
  <c r="H1107" s="1"/>
  <c r="H1106" s="1"/>
  <c r="G1108"/>
  <c r="G1107" s="1"/>
  <c r="G1106" s="1"/>
  <c r="J1097"/>
  <c r="J1096" s="1"/>
  <c r="J1095" s="1"/>
  <c r="I1097"/>
  <c r="I1096" s="1"/>
  <c r="I1095" s="1"/>
  <c r="H1097"/>
  <c r="H1096" s="1"/>
  <c r="H1095" s="1"/>
  <c r="G1097"/>
  <c r="G1096" s="1"/>
  <c r="G1095" s="1"/>
  <c r="J1090"/>
  <c r="J1089" s="1"/>
  <c r="J1088" s="1"/>
  <c r="J1087" s="1"/>
  <c r="J1086" s="1"/>
  <c r="I1090"/>
  <c r="I1089" s="1"/>
  <c r="I1088" s="1"/>
  <c r="I1087" s="1"/>
  <c r="I1086" s="1"/>
  <c r="H1090"/>
  <c r="H1089" s="1"/>
  <c r="H1088" s="1"/>
  <c r="H1087" s="1"/>
  <c r="H1086" s="1"/>
  <c r="G1090"/>
  <c r="G1089" s="1"/>
  <c r="G1088" s="1"/>
  <c r="G1087" s="1"/>
  <c r="G1086" s="1"/>
  <c r="J1083"/>
  <c r="J1082" s="1"/>
  <c r="J1081" s="1"/>
  <c r="J1080" s="1"/>
  <c r="I1083"/>
  <c r="I1082" s="1"/>
  <c r="I1081" s="1"/>
  <c r="I1080" s="1"/>
  <c r="H1083"/>
  <c r="H1082" s="1"/>
  <c r="H1081" s="1"/>
  <c r="H1080" s="1"/>
  <c r="G1083"/>
  <c r="G1082" s="1"/>
  <c r="G1081" s="1"/>
  <c r="G1080" s="1"/>
  <c r="J1078"/>
  <c r="J1077" s="1"/>
  <c r="J1076" s="1"/>
  <c r="J1075" s="1"/>
  <c r="I1078"/>
  <c r="I1077" s="1"/>
  <c r="I1076" s="1"/>
  <c r="I1075" s="1"/>
  <c r="H1078"/>
  <c r="H1077" s="1"/>
  <c r="H1076" s="1"/>
  <c r="H1075" s="1"/>
  <c r="G1078"/>
  <c r="G1077" s="1"/>
  <c r="G1076" s="1"/>
  <c r="G1075" s="1"/>
  <c r="J1073"/>
  <c r="J1072" s="1"/>
  <c r="J1071" s="1"/>
  <c r="J1070" s="1"/>
  <c r="I1073"/>
  <c r="I1072" s="1"/>
  <c r="I1071" s="1"/>
  <c r="I1070" s="1"/>
  <c r="H1073"/>
  <c r="H1072" s="1"/>
  <c r="H1071" s="1"/>
  <c r="H1070" s="1"/>
  <c r="G1073"/>
  <c r="G1072" s="1"/>
  <c r="G1071" s="1"/>
  <c r="G1070" s="1"/>
  <c r="J1068"/>
  <c r="J1067" s="1"/>
  <c r="J1066" s="1"/>
  <c r="I1068"/>
  <c r="I1067" s="1"/>
  <c r="I1066" s="1"/>
  <c r="H1068"/>
  <c r="H1067" s="1"/>
  <c r="H1066" s="1"/>
  <c r="G1068"/>
  <c r="G1067" s="1"/>
  <c r="G1066" s="1"/>
  <c r="J1064"/>
  <c r="J1063" s="1"/>
  <c r="J1062" s="1"/>
  <c r="I1064"/>
  <c r="I1063" s="1"/>
  <c r="I1062" s="1"/>
  <c r="H1064"/>
  <c r="H1063" s="1"/>
  <c r="H1062" s="1"/>
  <c r="G1064"/>
  <c r="G1063" s="1"/>
  <c r="G1062" s="1"/>
  <c r="J1059"/>
  <c r="J1058" s="1"/>
  <c r="J1057" s="1"/>
  <c r="J1056" s="1"/>
  <c r="I1059"/>
  <c r="I1058" s="1"/>
  <c r="I1057" s="1"/>
  <c r="I1056" s="1"/>
  <c r="H1059"/>
  <c r="H1058" s="1"/>
  <c r="H1057" s="1"/>
  <c r="H1056" s="1"/>
  <c r="G1059"/>
  <c r="G1058" s="1"/>
  <c r="G1057" s="1"/>
  <c r="G1056" s="1"/>
  <c r="J1052"/>
  <c r="J1051" s="1"/>
  <c r="J1050" s="1"/>
  <c r="J1049" s="1"/>
  <c r="I1052"/>
  <c r="I1051" s="1"/>
  <c r="I1050" s="1"/>
  <c r="I1049" s="1"/>
  <c r="H1052"/>
  <c r="H1051" s="1"/>
  <c r="H1050" s="1"/>
  <c r="H1049" s="1"/>
  <c r="G1052"/>
  <c r="G1051" s="1"/>
  <c r="G1050" s="1"/>
  <c r="G1049" s="1"/>
  <c r="J1047"/>
  <c r="I1047"/>
  <c r="H1047"/>
  <c r="G1047"/>
  <c r="J1045"/>
  <c r="J1044" s="1"/>
  <c r="J1043" s="1"/>
  <c r="I1045"/>
  <c r="H1045"/>
  <c r="H1044" s="1"/>
  <c r="H1043" s="1"/>
  <c r="G1045"/>
  <c r="J1041"/>
  <c r="I1041"/>
  <c r="I1040" s="1"/>
  <c r="H1041"/>
  <c r="H1040" s="1"/>
  <c r="G1041"/>
  <c r="G1040" s="1"/>
  <c r="J1040"/>
  <c r="J1038"/>
  <c r="I1038"/>
  <c r="I1037" s="1"/>
  <c r="I1036" s="1"/>
  <c r="H1038"/>
  <c r="H1037" s="1"/>
  <c r="H1036" s="1"/>
  <c r="G1038"/>
  <c r="G1037" s="1"/>
  <c r="G1036" s="1"/>
  <c r="J1037"/>
  <c r="J1036" s="1"/>
  <c r="J1033"/>
  <c r="J1032" s="1"/>
  <c r="J1031" s="1"/>
  <c r="J1030" s="1"/>
  <c r="I1033"/>
  <c r="I1032" s="1"/>
  <c r="I1031" s="1"/>
  <c r="I1030" s="1"/>
  <c r="H1033"/>
  <c r="H1032" s="1"/>
  <c r="H1031" s="1"/>
  <c r="H1030" s="1"/>
  <c r="G1033"/>
  <c r="G1032" s="1"/>
  <c r="G1031" s="1"/>
  <c r="G1030" s="1"/>
  <c r="J1023"/>
  <c r="I1023"/>
  <c r="I1022" s="1"/>
  <c r="I1021" s="1"/>
  <c r="I1020" s="1"/>
  <c r="H1023"/>
  <c r="H1022" s="1"/>
  <c r="H1021" s="1"/>
  <c r="H1020" s="1"/>
  <c r="G1023"/>
  <c r="G1022" s="1"/>
  <c r="G1021" s="1"/>
  <c r="G1020" s="1"/>
  <c r="J1022"/>
  <c r="J1021" s="1"/>
  <c r="J1020" s="1"/>
  <c r="J1016"/>
  <c r="J1015" s="1"/>
  <c r="J1014" s="1"/>
  <c r="J1013" s="1"/>
  <c r="I1016"/>
  <c r="I1015" s="1"/>
  <c r="I1014" s="1"/>
  <c r="I1013" s="1"/>
  <c r="H1016"/>
  <c r="H1015" s="1"/>
  <c r="H1014" s="1"/>
  <c r="H1013" s="1"/>
  <c r="G1016"/>
  <c r="G1015" s="1"/>
  <c r="G1014" s="1"/>
  <c r="G1013" s="1"/>
  <c r="J1011"/>
  <c r="J1010" s="1"/>
  <c r="J1009" s="1"/>
  <c r="J1008" s="1"/>
  <c r="I1011"/>
  <c r="I1010" s="1"/>
  <c r="I1009" s="1"/>
  <c r="I1008" s="1"/>
  <c r="H1011"/>
  <c r="H1010" s="1"/>
  <c r="H1009" s="1"/>
  <c r="H1008" s="1"/>
  <c r="G1011"/>
  <c r="G1010" s="1"/>
  <c r="G1009" s="1"/>
  <c r="G1008" s="1"/>
  <c r="J1006"/>
  <c r="I1006"/>
  <c r="I1005" s="1"/>
  <c r="I1004" s="1"/>
  <c r="I1003" s="1"/>
  <c r="H1006"/>
  <c r="H1005" s="1"/>
  <c r="H1004" s="1"/>
  <c r="H1003" s="1"/>
  <c r="G1006"/>
  <c r="G1005" s="1"/>
  <c r="G1004" s="1"/>
  <c r="G1003" s="1"/>
  <c r="J1005"/>
  <c r="J1004" s="1"/>
  <c r="J1003" s="1"/>
  <c r="J1001"/>
  <c r="J1000" s="1"/>
  <c r="J999" s="1"/>
  <c r="J998" s="1"/>
  <c r="I1001"/>
  <c r="I1000" s="1"/>
  <c r="I999" s="1"/>
  <c r="I998" s="1"/>
  <c r="H1001"/>
  <c r="H1000" s="1"/>
  <c r="H999" s="1"/>
  <c r="H998" s="1"/>
  <c r="G1001"/>
  <c r="G1000" s="1"/>
  <c r="G999" s="1"/>
  <c r="G998" s="1"/>
  <c r="J994"/>
  <c r="I994"/>
  <c r="H994"/>
  <c r="G994"/>
  <c r="J992"/>
  <c r="I992"/>
  <c r="H992"/>
  <c r="G992"/>
  <c r="G991" s="1"/>
  <c r="G990" s="1"/>
  <c r="G989" s="1"/>
  <c r="I987"/>
  <c r="I986" s="1"/>
  <c r="I985" s="1"/>
  <c r="I984" s="1"/>
  <c r="G987"/>
  <c r="G986" s="1"/>
  <c r="G985" s="1"/>
  <c r="G984" s="1"/>
  <c r="J982"/>
  <c r="I982"/>
  <c r="H982"/>
  <c r="G982"/>
  <c r="J980"/>
  <c r="I980"/>
  <c r="H980"/>
  <c r="G980"/>
  <c r="J935"/>
  <c r="I935"/>
  <c r="H935"/>
  <c r="G935"/>
  <c r="J933"/>
  <c r="J932" s="1"/>
  <c r="I933"/>
  <c r="I932" s="1"/>
  <c r="H933"/>
  <c r="H932" s="1"/>
  <c r="G933"/>
  <c r="J930"/>
  <c r="I930"/>
  <c r="H930"/>
  <c r="G930"/>
  <c r="J928"/>
  <c r="I928"/>
  <c r="I927" s="1"/>
  <c r="H928"/>
  <c r="H927" s="1"/>
  <c r="G928"/>
  <c r="G927" s="1"/>
  <c r="J925"/>
  <c r="I925"/>
  <c r="H925"/>
  <c r="G925"/>
  <c r="J923"/>
  <c r="I923"/>
  <c r="I922" s="1"/>
  <c r="H923"/>
  <c r="H922" s="1"/>
  <c r="G923"/>
  <c r="J920"/>
  <c r="J919" s="1"/>
  <c r="I920"/>
  <c r="I919" s="1"/>
  <c r="H920"/>
  <c r="H919" s="1"/>
  <c r="G920"/>
  <c r="G919" s="1"/>
  <c r="J917"/>
  <c r="J916" s="1"/>
  <c r="I917"/>
  <c r="I916" s="1"/>
  <c r="H917"/>
  <c r="H916" s="1"/>
  <c r="G917"/>
  <c r="G916" s="1"/>
  <c r="J914"/>
  <c r="I914"/>
  <c r="H914"/>
  <c r="G914"/>
  <c r="J912"/>
  <c r="I912"/>
  <c r="H912"/>
  <c r="G912"/>
  <c r="J910"/>
  <c r="J909" s="1"/>
  <c r="J908" s="1"/>
  <c r="I910"/>
  <c r="H910"/>
  <c r="H909" s="1"/>
  <c r="H908" s="1"/>
  <c r="G910"/>
  <c r="I906"/>
  <c r="I905" s="1"/>
  <c r="I904" s="1"/>
  <c r="G906"/>
  <c r="G905" s="1"/>
  <c r="G904" s="1"/>
  <c r="J902"/>
  <c r="J901" s="1"/>
  <c r="J900" s="1"/>
  <c r="I902"/>
  <c r="I901" s="1"/>
  <c r="I900" s="1"/>
  <c r="H902"/>
  <c r="H901" s="1"/>
  <c r="H900" s="1"/>
  <c r="G902"/>
  <c r="G901" s="1"/>
  <c r="G900" s="1"/>
  <c r="J893"/>
  <c r="J892" s="1"/>
  <c r="J891" s="1"/>
  <c r="J890" s="1"/>
  <c r="J889" s="1"/>
  <c r="I893"/>
  <c r="H893"/>
  <c r="G893"/>
  <c r="J885"/>
  <c r="J883" s="1"/>
  <c r="I885"/>
  <c r="I883" s="1"/>
  <c r="H885"/>
  <c r="H884" s="1"/>
  <c r="G885"/>
  <c r="G884" s="1"/>
  <c r="J869"/>
  <c r="J868" s="1"/>
  <c r="I869"/>
  <c r="I868" s="1"/>
  <c r="H869"/>
  <c r="H868" s="1"/>
  <c r="G869"/>
  <c r="G868" s="1"/>
  <c r="J866"/>
  <c r="J865" s="1"/>
  <c r="I866"/>
  <c r="I865" s="1"/>
  <c r="H866"/>
  <c r="H865" s="1"/>
  <c r="G866"/>
  <c r="G865" s="1"/>
  <c r="J863"/>
  <c r="J862" s="1"/>
  <c r="I863"/>
  <c r="I862" s="1"/>
  <c r="H863"/>
  <c r="H862" s="1"/>
  <c r="G863"/>
  <c r="G862" s="1"/>
  <c r="J860"/>
  <c r="J859" s="1"/>
  <c r="I860"/>
  <c r="I859" s="1"/>
  <c r="H860"/>
  <c r="H859" s="1"/>
  <c r="G860"/>
  <c r="G859" s="1"/>
  <c r="J857"/>
  <c r="J856" s="1"/>
  <c r="J855" s="1"/>
  <c r="I857"/>
  <c r="I856" s="1"/>
  <c r="I855" s="1"/>
  <c r="H857"/>
  <c r="H856" s="1"/>
  <c r="H855" s="1"/>
  <c r="G857"/>
  <c r="G856" s="1"/>
  <c r="G855" s="1"/>
  <c r="J853"/>
  <c r="J852" s="1"/>
  <c r="J851" s="1"/>
  <c r="I853"/>
  <c r="I852" s="1"/>
  <c r="I851" s="1"/>
  <c r="H853"/>
  <c r="H852" s="1"/>
  <c r="H851" s="1"/>
  <c r="G853"/>
  <c r="G852" s="1"/>
  <c r="G851" s="1"/>
  <c r="J846"/>
  <c r="J845" s="1"/>
  <c r="J844" s="1"/>
  <c r="J843" s="1"/>
  <c r="J842" s="1"/>
  <c r="I846"/>
  <c r="I845" s="1"/>
  <c r="I844" s="1"/>
  <c r="I843" s="1"/>
  <c r="I842" s="1"/>
  <c r="H846"/>
  <c r="H845" s="1"/>
  <c r="H844" s="1"/>
  <c r="H843" s="1"/>
  <c r="H842" s="1"/>
  <c r="G846"/>
  <c r="G845" s="1"/>
  <c r="G844" s="1"/>
  <c r="G843" s="1"/>
  <c r="G842" s="1"/>
  <c r="J839"/>
  <c r="J837" s="1"/>
  <c r="I839"/>
  <c r="I837" s="1"/>
  <c r="H839"/>
  <c r="H837" s="1"/>
  <c r="G839"/>
  <c r="G838" s="1"/>
  <c r="J835"/>
  <c r="J834" s="1"/>
  <c r="J833" s="1"/>
  <c r="I835"/>
  <c r="I834" s="1"/>
  <c r="I833" s="1"/>
  <c r="H835"/>
  <c r="H834" s="1"/>
  <c r="H833" s="1"/>
  <c r="G835"/>
  <c r="G834" s="1"/>
  <c r="G833" s="1"/>
  <c r="J816"/>
  <c r="I816"/>
  <c r="H816"/>
  <c r="G816"/>
  <c r="J814"/>
  <c r="J813" s="1"/>
  <c r="I814"/>
  <c r="I813" s="1"/>
  <c r="H814"/>
  <c r="G814"/>
  <c r="G813" s="1"/>
  <c r="J811"/>
  <c r="J810" s="1"/>
  <c r="I811"/>
  <c r="I810" s="1"/>
  <c r="H811"/>
  <c r="H810" s="1"/>
  <c r="G811"/>
  <c r="G810" s="1"/>
  <c r="J786"/>
  <c r="J785" s="1"/>
  <c r="J784" s="1"/>
  <c r="J783" s="1"/>
  <c r="I786"/>
  <c r="I785" s="1"/>
  <c r="I784" s="1"/>
  <c r="I783" s="1"/>
  <c r="H786"/>
  <c r="H785" s="1"/>
  <c r="H784" s="1"/>
  <c r="H783" s="1"/>
  <c r="G786"/>
  <c r="G785" s="1"/>
  <c r="G784" s="1"/>
  <c r="G783" s="1"/>
  <c r="J780"/>
  <c r="J779" s="1"/>
  <c r="I780"/>
  <c r="I779" s="1"/>
  <c r="H780"/>
  <c r="H779" s="1"/>
  <c r="G780"/>
  <c r="G779" s="1"/>
  <c r="J777"/>
  <c r="J776" s="1"/>
  <c r="I777"/>
  <c r="I776" s="1"/>
  <c r="H777"/>
  <c r="H776" s="1"/>
  <c r="G777"/>
  <c r="G776" s="1"/>
  <c r="J774"/>
  <c r="J773" s="1"/>
  <c r="J772" s="1"/>
  <c r="I774"/>
  <c r="I773" s="1"/>
  <c r="I772" s="1"/>
  <c r="H774"/>
  <c r="H773" s="1"/>
  <c r="H772" s="1"/>
  <c r="G774"/>
  <c r="G773" s="1"/>
  <c r="G772" s="1"/>
  <c r="J767"/>
  <c r="J766" s="1"/>
  <c r="I767"/>
  <c r="I766" s="1"/>
  <c r="H767"/>
  <c r="H766" s="1"/>
  <c r="G767"/>
  <c r="G766" s="1"/>
  <c r="J764"/>
  <c r="J763" s="1"/>
  <c r="I764"/>
  <c r="I763" s="1"/>
  <c r="H764"/>
  <c r="H763" s="1"/>
  <c r="G764"/>
  <c r="G763" s="1"/>
  <c r="J747"/>
  <c r="J746" s="1"/>
  <c r="J745" s="1"/>
  <c r="J744" s="1"/>
  <c r="J743" s="1"/>
  <c r="I747"/>
  <c r="I746" s="1"/>
  <c r="I745" s="1"/>
  <c r="I744" s="1"/>
  <c r="I743" s="1"/>
  <c r="H747"/>
  <c r="H746" s="1"/>
  <c r="H745" s="1"/>
  <c r="H744" s="1"/>
  <c r="H743" s="1"/>
  <c r="G747"/>
  <c r="G746" s="1"/>
  <c r="G745" s="1"/>
  <c r="G744" s="1"/>
  <c r="G743" s="1"/>
  <c r="J740"/>
  <c r="J739" s="1"/>
  <c r="J738" s="1"/>
  <c r="J737" s="1"/>
  <c r="J729" s="1"/>
  <c r="I740"/>
  <c r="I739" s="1"/>
  <c r="I738" s="1"/>
  <c r="I737" s="1"/>
  <c r="I729" s="1"/>
  <c r="H740"/>
  <c r="H739" s="1"/>
  <c r="H738" s="1"/>
  <c r="H737" s="1"/>
  <c r="H729" s="1"/>
  <c r="G740"/>
  <c r="G739" s="1"/>
  <c r="G738" s="1"/>
  <c r="G737" s="1"/>
  <c r="J726"/>
  <c r="J724" s="1"/>
  <c r="I726"/>
  <c r="I725" s="1"/>
  <c r="H726"/>
  <c r="H723" s="1"/>
  <c r="H722" s="1"/>
  <c r="G726"/>
  <c r="G725" s="1"/>
  <c r="J725"/>
  <c r="I723"/>
  <c r="I722" s="1"/>
  <c r="G723"/>
  <c r="G722" s="1"/>
  <c r="J719"/>
  <c r="J718" s="1"/>
  <c r="J717" s="1"/>
  <c r="I719"/>
  <c r="I718" s="1"/>
  <c r="I717" s="1"/>
  <c r="H719"/>
  <c r="H718" s="1"/>
  <c r="H717" s="1"/>
  <c r="G719"/>
  <c r="G718" s="1"/>
  <c r="G717" s="1"/>
  <c r="J714"/>
  <c r="J713" s="1"/>
  <c r="I714"/>
  <c r="I713" s="1"/>
  <c r="H714"/>
  <c r="H713" s="1"/>
  <c r="G714"/>
  <c r="G713" s="1"/>
  <c r="J711"/>
  <c r="J710" s="1"/>
  <c r="I711"/>
  <c r="I710" s="1"/>
  <c r="H711"/>
  <c r="H710" s="1"/>
  <c r="G711"/>
  <c r="G710" s="1"/>
  <c r="J707"/>
  <c r="J706" s="1"/>
  <c r="I707"/>
  <c r="I706" s="1"/>
  <c r="H707"/>
  <c r="H705" s="1"/>
  <c r="G707"/>
  <c r="G705" s="1"/>
  <c r="J686"/>
  <c r="J685" s="1"/>
  <c r="I686"/>
  <c r="I685" s="1"/>
  <c r="H686"/>
  <c r="H685" s="1"/>
  <c r="G686"/>
  <c r="G685" s="1"/>
  <c r="J683"/>
  <c r="J682" s="1"/>
  <c r="I683"/>
  <c r="I682" s="1"/>
  <c r="H683"/>
  <c r="H682" s="1"/>
  <c r="G683"/>
  <c r="G682" s="1"/>
  <c r="J680"/>
  <c r="J679" s="1"/>
  <c r="I680"/>
  <c r="I679" s="1"/>
  <c r="H680"/>
  <c r="H679" s="1"/>
  <c r="G680"/>
  <c r="G679" s="1"/>
  <c r="J677"/>
  <c r="J676" s="1"/>
  <c r="I677"/>
  <c r="I676" s="1"/>
  <c r="H677"/>
  <c r="H676" s="1"/>
  <c r="G677"/>
  <c r="G676" s="1"/>
  <c r="J674"/>
  <c r="I674"/>
  <c r="H674"/>
  <c r="G674"/>
  <c r="J672"/>
  <c r="I672"/>
  <c r="H672"/>
  <c r="G672"/>
  <c r="J670"/>
  <c r="J669" s="1"/>
  <c r="J668" s="1"/>
  <c r="I670"/>
  <c r="I669" s="1"/>
  <c r="I668" s="1"/>
  <c r="H670"/>
  <c r="G670"/>
  <c r="J666"/>
  <c r="J665" s="1"/>
  <c r="J664" s="1"/>
  <c r="I666"/>
  <c r="I665" s="1"/>
  <c r="I664" s="1"/>
  <c r="H666"/>
  <c r="H665" s="1"/>
  <c r="H664" s="1"/>
  <c r="G666"/>
  <c r="G665" s="1"/>
  <c r="G664" s="1"/>
  <c r="J662"/>
  <c r="J661" s="1"/>
  <c r="J660" s="1"/>
  <c r="I662"/>
  <c r="I661" s="1"/>
  <c r="I660" s="1"/>
  <c r="H662"/>
  <c r="H661" s="1"/>
  <c r="H660" s="1"/>
  <c r="G662"/>
  <c r="G661" s="1"/>
  <c r="G660" s="1"/>
  <c r="J650"/>
  <c r="J649" s="1"/>
  <c r="I650"/>
  <c r="I649" s="1"/>
  <c r="H650"/>
  <c r="H649" s="1"/>
  <c r="G650"/>
  <c r="G649" s="1"/>
  <c r="J647"/>
  <c r="J646" s="1"/>
  <c r="J645" s="1"/>
  <c r="I647"/>
  <c r="I646" s="1"/>
  <c r="I645" s="1"/>
  <c r="H647"/>
  <c r="H646" s="1"/>
  <c r="H645" s="1"/>
  <c r="G647"/>
  <c r="G646" s="1"/>
  <c r="G645" s="1"/>
  <c r="J643"/>
  <c r="J642" s="1"/>
  <c r="J641" s="1"/>
  <c r="I643"/>
  <c r="I642" s="1"/>
  <c r="I641" s="1"/>
  <c r="H643"/>
  <c r="H642" s="1"/>
  <c r="H641" s="1"/>
  <c r="G643"/>
  <c r="G642" s="1"/>
  <c r="G641" s="1"/>
  <c r="J636"/>
  <c r="J635" s="1"/>
  <c r="I636"/>
  <c r="I635" s="1"/>
  <c r="H636"/>
  <c r="H635" s="1"/>
  <c r="G636"/>
  <c r="G635" s="1"/>
  <c r="J626"/>
  <c r="J625" s="1"/>
  <c r="J624" s="1"/>
  <c r="I626"/>
  <c r="I625" s="1"/>
  <c r="I624" s="1"/>
  <c r="H626"/>
  <c r="H625" s="1"/>
  <c r="H624" s="1"/>
  <c r="G626"/>
  <c r="G625" s="1"/>
  <c r="G624" s="1"/>
  <c r="J622"/>
  <c r="J621" s="1"/>
  <c r="J620" s="1"/>
  <c r="I622"/>
  <c r="I621" s="1"/>
  <c r="I620" s="1"/>
  <c r="H622"/>
  <c r="H621" s="1"/>
  <c r="H620" s="1"/>
  <c r="G622"/>
  <c r="G621" s="1"/>
  <c r="G620" s="1"/>
  <c r="G606"/>
  <c r="G605" s="1"/>
  <c r="J586"/>
  <c r="J585" s="1"/>
  <c r="I586"/>
  <c r="I585" s="1"/>
  <c r="H586"/>
  <c r="H585" s="1"/>
  <c r="G586"/>
  <c r="G585" s="1"/>
  <c r="J583"/>
  <c r="J582" s="1"/>
  <c r="J581" s="1"/>
  <c r="I583"/>
  <c r="I582" s="1"/>
  <c r="I581" s="1"/>
  <c r="H583"/>
  <c r="H582" s="1"/>
  <c r="H581" s="1"/>
  <c r="G583"/>
  <c r="G582" s="1"/>
  <c r="G581" s="1"/>
  <c r="J579"/>
  <c r="J578" s="1"/>
  <c r="J577" s="1"/>
  <c r="I579"/>
  <c r="I578" s="1"/>
  <c r="I577" s="1"/>
  <c r="H579"/>
  <c r="H578" s="1"/>
  <c r="H577" s="1"/>
  <c r="G579"/>
  <c r="G578" s="1"/>
  <c r="G577" s="1"/>
  <c r="J575"/>
  <c r="J574" s="1"/>
  <c r="J573" s="1"/>
  <c r="I575"/>
  <c r="I574" s="1"/>
  <c r="I573" s="1"/>
  <c r="H575"/>
  <c r="H574" s="1"/>
  <c r="H573" s="1"/>
  <c r="G575"/>
  <c r="G574" s="1"/>
  <c r="G573" s="1"/>
  <c r="J478"/>
  <c r="J477" s="1"/>
  <c r="I478"/>
  <c r="I477" s="1"/>
  <c r="H478"/>
  <c r="H477" s="1"/>
  <c r="G478"/>
  <c r="G477" s="1"/>
  <c r="J474"/>
  <c r="J473" s="1"/>
  <c r="I474"/>
  <c r="I473" s="1"/>
  <c r="H474"/>
  <c r="H473" s="1"/>
  <c r="G474"/>
  <c r="G473" s="1"/>
  <c r="G469"/>
  <c r="J469"/>
  <c r="I469"/>
  <c r="H469"/>
  <c r="J467"/>
  <c r="J466" s="1"/>
  <c r="I467"/>
  <c r="I466" s="1"/>
  <c r="H467"/>
  <c r="H466" s="1"/>
  <c r="G467"/>
  <c r="G466" s="1"/>
  <c r="J463"/>
  <c r="J462" s="1"/>
  <c r="I463"/>
  <c r="I462" s="1"/>
  <c r="H463"/>
  <c r="H462" s="1"/>
  <c r="G463"/>
  <c r="G462" s="1"/>
  <c r="J460"/>
  <c r="J459" s="1"/>
  <c r="I460"/>
  <c r="I459" s="1"/>
  <c r="H460"/>
  <c r="H459" s="1"/>
  <c r="G460"/>
  <c r="G459" s="1"/>
  <c r="J455"/>
  <c r="J454" s="1"/>
  <c r="I455"/>
  <c r="I454" s="1"/>
  <c r="H455"/>
  <c r="H454" s="1"/>
  <c r="G455"/>
  <c r="G454" s="1"/>
  <c r="J451"/>
  <c r="J450" s="1"/>
  <c r="I451"/>
  <c r="I450" s="1"/>
  <c r="H451"/>
  <c r="H450" s="1"/>
  <c r="G451"/>
  <c r="G450" s="1"/>
  <c r="J448"/>
  <c r="J447" s="1"/>
  <c r="I448"/>
  <c r="I447" s="1"/>
  <c r="H448"/>
  <c r="H447" s="1"/>
  <c r="G448"/>
  <c r="G447" s="1"/>
  <c r="J444"/>
  <c r="J443" s="1"/>
  <c r="I444"/>
  <c r="I443" s="1"/>
  <c r="H444"/>
  <c r="H443" s="1"/>
  <c r="G444"/>
  <c r="G443" s="1"/>
  <c r="J441"/>
  <c r="J440" s="1"/>
  <c r="I441"/>
  <c r="I440" s="1"/>
  <c r="H441"/>
  <c r="H440" s="1"/>
  <c r="G441"/>
  <c r="G440" s="1"/>
  <c r="J426"/>
  <c r="J425" s="1"/>
  <c r="I426"/>
  <c r="I425" s="1"/>
  <c r="H426"/>
  <c r="H425" s="1"/>
  <c r="G426"/>
  <c r="G425" s="1"/>
  <c r="J423"/>
  <c r="J422" s="1"/>
  <c r="J421" s="1"/>
  <c r="I423"/>
  <c r="I422" s="1"/>
  <c r="I421" s="1"/>
  <c r="H423"/>
  <c r="H422" s="1"/>
  <c r="H421" s="1"/>
  <c r="G423"/>
  <c r="G422" s="1"/>
  <c r="G421" s="1"/>
  <c r="J419"/>
  <c r="J418" s="1"/>
  <c r="J417" s="1"/>
  <c r="I419"/>
  <c r="I418" s="1"/>
  <c r="I417" s="1"/>
  <c r="H419"/>
  <c r="H418" s="1"/>
  <c r="H417" s="1"/>
  <c r="G419"/>
  <c r="G418" s="1"/>
  <c r="G417" s="1"/>
  <c r="J411"/>
  <c r="J410" s="1"/>
  <c r="J409" s="1"/>
  <c r="I411"/>
  <c r="I410" s="1"/>
  <c r="I409" s="1"/>
  <c r="H411"/>
  <c r="H410" s="1"/>
  <c r="H409" s="1"/>
  <c r="G411"/>
  <c r="G410" s="1"/>
  <c r="G409" s="1"/>
  <c r="I407"/>
  <c r="I406" s="1"/>
  <c r="I405" s="1"/>
  <c r="J407"/>
  <c r="J406" s="1"/>
  <c r="J405" s="1"/>
  <c r="H407"/>
  <c r="H406" s="1"/>
  <c r="H405" s="1"/>
  <c r="G407"/>
  <c r="G406" s="1"/>
  <c r="G405" s="1"/>
  <c r="J402"/>
  <c r="I402"/>
  <c r="H402"/>
  <c r="G402"/>
  <c r="J401"/>
  <c r="I401"/>
  <c r="I400" s="1"/>
  <c r="H401"/>
  <c r="H400" s="1"/>
  <c r="G401"/>
  <c r="G400" s="1"/>
  <c r="J400"/>
  <c r="J398"/>
  <c r="J397" s="1"/>
  <c r="J396" s="1"/>
  <c r="I398"/>
  <c r="I397" s="1"/>
  <c r="I396" s="1"/>
  <c r="H398"/>
  <c r="H397" s="1"/>
  <c r="H396" s="1"/>
  <c r="G398"/>
  <c r="G397" s="1"/>
  <c r="G396" s="1"/>
  <c r="J391"/>
  <c r="J390" s="1"/>
  <c r="I391"/>
  <c r="I390" s="1"/>
  <c r="H391"/>
  <c r="H390" s="1"/>
  <c r="G391"/>
  <c r="G390" s="1"/>
  <c r="J388"/>
  <c r="I388"/>
  <c r="H388"/>
  <c r="G388"/>
  <c r="J386"/>
  <c r="I386"/>
  <c r="I385" s="1"/>
  <c r="H386"/>
  <c r="G386"/>
  <c r="J381"/>
  <c r="J380" s="1"/>
  <c r="J379" s="1"/>
  <c r="J378" s="1"/>
  <c r="I381"/>
  <c r="I380" s="1"/>
  <c r="I379" s="1"/>
  <c r="I378" s="1"/>
  <c r="H381"/>
  <c r="H380" s="1"/>
  <c r="H379" s="1"/>
  <c r="H378" s="1"/>
  <c r="G381"/>
  <c r="G380" s="1"/>
  <c r="G379" s="1"/>
  <c r="G378" s="1"/>
  <c r="I368"/>
  <c r="I367" s="1"/>
  <c r="I366" s="1"/>
  <c r="I365" s="1"/>
  <c r="I364" s="1"/>
  <c r="I363" s="1"/>
  <c r="H368"/>
  <c r="H367" s="1"/>
  <c r="H366" s="1"/>
  <c r="H365" s="1"/>
  <c r="H364" s="1"/>
  <c r="H363" s="1"/>
  <c r="G368"/>
  <c r="G367" s="1"/>
  <c r="G366" s="1"/>
  <c r="G365" s="1"/>
  <c r="G364" s="1"/>
  <c r="G363" s="1"/>
  <c r="J365"/>
  <c r="J364" s="1"/>
  <c r="J363" s="1"/>
  <c r="J360"/>
  <c r="J359" s="1"/>
  <c r="J358" s="1"/>
  <c r="J357" s="1"/>
  <c r="I360"/>
  <c r="I359" s="1"/>
  <c r="I358" s="1"/>
  <c r="I357" s="1"/>
  <c r="H360"/>
  <c r="H359" s="1"/>
  <c r="H358" s="1"/>
  <c r="H357" s="1"/>
  <c r="G360"/>
  <c r="G359" s="1"/>
  <c r="G358" s="1"/>
  <c r="G357" s="1"/>
  <c r="J355"/>
  <c r="I355"/>
  <c r="H355"/>
  <c r="G355"/>
  <c r="J353"/>
  <c r="I353"/>
  <c r="H353"/>
  <c r="G353"/>
  <c r="J351"/>
  <c r="I351"/>
  <c r="I350" s="1"/>
  <c r="I349" s="1"/>
  <c r="H351"/>
  <c r="G351"/>
  <c r="J347"/>
  <c r="J346" s="1"/>
  <c r="I347"/>
  <c r="I346" s="1"/>
  <c r="H347"/>
  <c r="H346" s="1"/>
  <c r="G347"/>
  <c r="G346" s="1"/>
  <c r="J342"/>
  <c r="I342"/>
  <c r="H342"/>
  <c r="G342"/>
  <c r="J340"/>
  <c r="I340"/>
  <c r="I339" s="1"/>
  <c r="H340"/>
  <c r="H339" s="1"/>
  <c r="G340"/>
  <c r="G339" s="1"/>
  <c r="J337"/>
  <c r="J336" s="1"/>
  <c r="I337"/>
  <c r="I336" s="1"/>
  <c r="H337"/>
  <c r="H336" s="1"/>
  <c r="G337"/>
  <c r="G336" s="1"/>
  <c r="J334"/>
  <c r="J333" s="1"/>
  <c r="I334"/>
  <c r="I333" s="1"/>
  <c r="H334"/>
  <c r="H333" s="1"/>
  <c r="G334"/>
  <c r="G333" s="1"/>
  <c r="J331"/>
  <c r="J330" s="1"/>
  <c r="I331"/>
  <c r="I330" s="1"/>
  <c r="H331"/>
  <c r="H330" s="1"/>
  <c r="G331"/>
  <c r="G330" s="1"/>
  <c r="J326"/>
  <c r="J325" s="1"/>
  <c r="J324" s="1"/>
  <c r="J323" s="1"/>
  <c r="I326"/>
  <c r="I325" s="1"/>
  <c r="I324" s="1"/>
  <c r="I323" s="1"/>
  <c r="H326"/>
  <c r="H325" s="1"/>
  <c r="H324" s="1"/>
  <c r="H323" s="1"/>
  <c r="G326"/>
  <c r="G325" s="1"/>
  <c r="G324" s="1"/>
  <c r="G323" s="1"/>
  <c r="J318"/>
  <c r="J317" s="1"/>
  <c r="J307" s="1"/>
  <c r="J306" s="1"/>
  <c r="I318"/>
  <c r="I317" s="1"/>
  <c r="H318"/>
  <c r="H317" s="1"/>
  <c r="H307" s="1"/>
  <c r="H306" s="1"/>
  <c r="H304" s="1"/>
  <c r="H303" s="1"/>
  <c r="H302" s="1"/>
  <c r="H301" s="1"/>
  <c r="G318"/>
  <c r="G317" s="1"/>
  <c r="I307"/>
  <c r="I306" s="1"/>
  <c r="G307"/>
  <c r="G306" s="1"/>
  <c r="I304"/>
  <c r="I303" s="1"/>
  <c r="G304"/>
  <c r="G303" s="1"/>
  <c r="J295"/>
  <c r="J294" s="1"/>
  <c r="J293" s="1"/>
  <c r="J292" s="1"/>
  <c r="J291" s="1"/>
  <c r="I295"/>
  <c r="I294" s="1"/>
  <c r="I293" s="1"/>
  <c r="I292" s="1"/>
  <c r="I291" s="1"/>
  <c r="H295"/>
  <c r="H294" s="1"/>
  <c r="H293" s="1"/>
  <c r="H292" s="1"/>
  <c r="H291" s="1"/>
  <c r="G295"/>
  <c r="G294" s="1"/>
  <c r="G293" s="1"/>
  <c r="G292" s="1"/>
  <c r="G291" s="1"/>
  <c r="I287"/>
  <c r="I286" s="1"/>
  <c r="I285" s="1"/>
  <c r="I284" s="1"/>
  <c r="I283" s="1"/>
  <c r="J287"/>
  <c r="J286" s="1"/>
  <c r="J285" s="1"/>
  <c r="J284" s="1"/>
  <c r="J283" s="1"/>
  <c r="H287"/>
  <c r="H286" s="1"/>
  <c r="H285" s="1"/>
  <c r="H284" s="1"/>
  <c r="H283" s="1"/>
  <c r="G287"/>
  <c r="G286" s="1"/>
  <c r="G285" s="1"/>
  <c r="G284" s="1"/>
  <c r="G283" s="1"/>
  <c r="J272"/>
  <c r="I272"/>
  <c r="H272"/>
  <c r="G272"/>
  <c r="J270"/>
  <c r="I270"/>
  <c r="H270"/>
  <c r="G270"/>
  <c r="I268"/>
  <c r="J268"/>
  <c r="H268"/>
  <c r="G268"/>
  <c r="J259"/>
  <c r="J258" s="1"/>
  <c r="J257" s="1"/>
  <c r="J256" s="1"/>
  <c r="I259"/>
  <c r="I258" s="1"/>
  <c r="I257" s="1"/>
  <c r="I256" s="1"/>
  <c r="H259"/>
  <c r="H258" s="1"/>
  <c r="H257" s="1"/>
  <c r="H256" s="1"/>
  <c r="G259"/>
  <c r="G258" s="1"/>
  <c r="G257" s="1"/>
  <c r="G256" s="1"/>
  <c r="J247"/>
  <c r="I247"/>
  <c r="H247"/>
  <c r="G247"/>
  <c r="J245"/>
  <c r="I245"/>
  <c r="H245"/>
  <c r="G245"/>
  <c r="J243"/>
  <c r="I243"/>
  <c r="H243"/>
  <c r="G243"/>
  <c r="J235"/>
  <c r="J234" s="1"/>
  <c r="J233" s="1"/>
  <c r="I235"/>
  <c r="I234" s="1"/>
  <c r="I233" s="1"/>
  <c r="H235"/>
  <c r="H234" s="1"/>
  <c r="H233" s="1"/>
  <c r="G235"/>
  <c r="G234" s="1"/>
  <c r="G233" s="1"/>
  <c r="J231"/>
  <c r="J230" s="1"/>
  <c r="J229" s="1"/>
  <c r="I231"/>
  <c r="I230" s="1"/>
  <c r="I229" s="1"/>
  <c r="H231"/>
  <c r="H230" s="1"/>
  <c r="H229" s="1"/>
  <c r="G231"/>
  <c r="G230" s="1"/>
  <c r="G229" s="1"/>
  <c r="J218"/>
  <c r="J217" s="1"/>
  <c r="J216" s="1"/>
  <c r="J215" s="1"/>
  <c r="J214" s="1"/>
  <c r="I218"/>
  <c r="I217" s="1"/>
  <c r="I216" s="1"/>
  <c r="I215" s="1"/>
  <c r="I214" s="1"/>
  <c r="H218"/>
  <c r="H217" s="1"/>
  <c r="H216" s="1"/>
  <c r="H215" s="1"/>
  <c r="H214" s="1"/>
  <c r="G218"/>
  <c r="G217" s="1"/>
  <c r="G216" s="1"/>
  <c r="G215" s="1"/>
  <c r="G214" s="1"/>
  <c r="J211"/>
  <c r="J210" s="1"/>
  <c r="J209" s="1"/>
  <c r="J208" s="1"/>
  <c r="J207" s="1"/>
  <c r="I211"/>
  <c r="I210" s="1"/>
  <c r="I209" s="1"/>
  <c r="I208" s="1"/>
  <c r="I207" s="1"/>
  <c r="H211"/>
  <c r="H210" s="1"/>
  <c r="H209" s="1"/>
  <c r="H208" s="1"/>
  <c r="H207" s="1"/>
  <c r="G211"/>
  <c r="G210" s="1"/>
  <c r="G209" s="1"/>
  <c r="G208" s="1"/>
  <c r="G207" s="1"/>
  <c r="J204"/>
  <c r="J203" s="1"/>
  <c r="J202" s="1"/>
  <c r="J201" s="1"/>
  <c r="J200" s="1"/>
  <c r="I204"/>
  <c r="I203" s="1"/>
  <c r="I202" s="1"/>
  <c r="I201" s="1"/>
  <c r="I200" s="1"/>
  <c r="H204"/>
  <c r="H203" s="1"/>
  <c r="H202" s="1"/>
  <c r="H201" s="1"/>
  <c r="H200" s="1"/>
  <c r="G204"/>
  <c r="G203" s="1"/>
  <c r="G202" s="1"/>
  <c r="G201" s="1"/>
  <c r="G200" s="1"/>
  <c r="J197"/>
  <c r="J196" s="1"/>
  <c r="I197"/>
  <c r="I196" s="1"/>
  <c r="H197"/>
  <c r="H196" s="1"/>
  <c r="G197"/>
  <c r="G196" s="1"/>
  <c r="J194"/>
  <c r="I194"/>
  <c r="H194"/>
  <c r="G194"/>
  <c r="J192"/>
  <c r="J191" s="1"/>
  <c r="I192"/>
  <c r="H192"/>
  <c r="G192"/>
  <c r="J187"/>
  <c r="J186" s="1"/>
  <c r="I187"/>
  <c r="I186" s="1"/>
  <c r="H187"/>
  <c r="H186" s="1"/>
  <c r="G187"/>
  <c r="G186" s="1"/>
  <c r="J184"/>
  <c r="I184"/>
  <c r="H184"/>
  <c r="G184"/>
  <c r="J182"/>
  <c r="J181" s="1"/>
  <c r="I182"/>
  <c r="I181" s="1"/>
  <c r="H182"/>
  <c r="G182"/>
  <c r="G181" s="1"/>
  <c r="J174"/>
  <c r="J173" s="1"/>
  <c r="J172" s="1"/>
  <c r="J171" s="1"/>
  <c r="I174"/>
  <c r="I173" s="1"/>
  <c r="I172" s="1"/>
  <c r="I171" s="1"/>
  <c r="H174"/>
  <c r="H173" s="1"/>
  <c r="H172" s="1"/>
  <c r="H171" s="1"/>
  <c r="G174"/>
  <c r="G173" s="1"/>
  <c r="G172" s="1"/>
  <c r="G171" s="1"/>
  <c r="J165"/>
  <c r="J164" s="1"/>
  <c r="I165"/>
  <c r="I164" s="1"/>
  <c r="H165"/>
  <c r="H164" s="1"/>
  <c r="G165"/>
  <c r="G164" s="1"/>
  <c r="J158"/>
  <c r="J157" s="1"/>
  <c r="J156" s="1"/>
  <c r="J155" s="1"/>
  <c r="J154" s="1"/>
  <c r="I158"/>
  <c r="I157" s="1"/>
  <c r="I156" s="1"/>
  <c r="I155" s="1"/>
  <c r="I154" s="1"/>
  <c r="H158"/>
  <c r="H157" s="1"/>
  <c r="H156" s="1"/>
  <c r="H155" s="1"/>
  <c r="H154" s="1"/>
  <c r="G158"/>
  <c r="G157" s="1"/>
  <c r="G156" s="1"/>
  <c r="G155" s="1"/>
  <c r="G154" s="1"/>
  <c r="J149"/>
  <c r="I149"/>
  <c r="H149"/>
  <c r="G149"/>
  <c r="J147"/>
  <c r="J146" s="1"/>
  <c r="J145" s="1"/>
  <c r="J144" s="1"/>
  <c r="I147"/>
  <c r="H147"/>
  <c r="H146" s="1"/>
  <c r="G147"/>
  <c r="I142"/>
  <c r="G142"/>
  <c r="J140"/>
  <c r="I140"/>
  <c r="H140"/>
  <c r="G140"/>
  <c r="J138"/>
  <c r="I138"/>
  <c r="H138"/>
  <c r="H137" s="1"/>
  <c r="H136" s="1"/>
  <c r="H135" s="1"/>
  <c r="G138"/>
  <c r="J130"/>
  <c r="J129" s="1"/>
  <c r="J128" s="1"/>
  <c r="J127" s="1"/>
  <c r="J126" s="1"/>
  <c r="I130"/>
  <c r="I129" s="1"/>
  <c r="I128" s="1"/>
  <c r="I127" s="1"/>
  <c r="I126" s="1"/>
  <c r="H130"/>
  <c r="H129" s="1"/>
  <c r="H128" s="1"/>
  <c r="H127" s="1"/>
  <c r="H126" s="1"/>
  <c r="G130"/>
  <c r="G129" s="1"/>
  <c r="G128" s="1"/>
  <c r="G127" s="1"/>
  <c r="G126" s="1"/>
  <c r="J104"/>
  <c r="I104"/>
  <c r="G104"/>
  <c r="J102"/>
  <c r="I102"/>
  <c r="G102"/>
  <c r="H101"/>
  <c r="J78"/>
  <c r="I78"/>
  <c r="G78"/>
  <c r="J76"/>
  <c r="I76"/>
  <c r="G76"/>
  <c r="H75"/>
  <c r="J69"/>
  <c r="J68" s="1"/>
  <c r="J67" s="1"/>
  <c r="J66" s="1"/>
  <c r="I69"/>
  <c r="I68" s="1"/>
  <c r="I67" s="1"/>
  <c r="I66" s="1"/>
  <c r="H69"/>
  <c r="G69"/>
  <c r="G68" s="1"/>
  <c r="G67" s="1"/>
  <c r="G66" s="1"/>
  <c r="H66"/>
  <c r="J64"/>
  <c r="J63" s="1"/>
  <c r="J62" s="1"/>
  <c r="J61" s="1"/>
  <c r="I64"/>
  <c r="I63" s="1"/>
  <c r="I62" s="1"/>
  <c r="I61" s="1"/>
  <c r="H64"/>
  <c r="G64"/>
  <c r="G63" s="1"/>
  <c r="G62" s="1"/>
  <c r="G61" s="1"/>
  <c r="H61"/>
  <c r="J56"/>
  <c r="J55" s="1"/>
  <c r="I56"/>
  <c r="I55" s="1"/>
  <c r="G56"/>
  <c r="G55" s="1"/>
  <c r="H55"/>
  <c r="J53"/>
  <c r="I53"/>
  <c r="G53"/>
  <c r="J51"/>
  <c r="I51"/>
  <c r="G51"/>
  <c r="H50"/>
  <c r="H47"/>
  <c r="J44"/>
  <c r="I44"/>
  <c r="H44"/>
  <c r="G44"/>
  <c r="J42"/>
  <c r="I42"/>
  <c r="H42"/>
  <c r="G42"/>
  <c r="J40"/>
  <c r="I40"/>
  <c r="G40"/>
  <c r="J32"/>
  <c r="I32"/>
  <c r="H32"/>
  <c r="G32"/>
  <c r="J30"/>
  <c r="I30"/>
  <c r="H30"/>
  <c r="G30"/>
  <c r="J28"/>
  <c r="I28"/>
  <c r="G28"/>
  <c r="J26"/>
  <c r="I26"/>
  <c r="G26"/>
  <c r="J23"/>
  <c r="J22" s="1"/>
  <c r="I23"/>
  <c r="I22" s="1"/>
  <c r="G23"/>
  <c r="G22" s="1"/>
  <c r="J20"/>
  <c r="J19" s="1"/>
  <c r="I20"/>
  <c r="I19" s="1"/>
  <c r="G20"/>
  <c r="G19" s="1"/>
  <c r="H350" l="1"/>
  <c r="H349" s="1"/>
  <c r="J723"/>
  <c r="J722" s="1"/>
  <c r="R724"/>
  <c r="R723" s="1"/>
  <c r="R722" s="1"/>
  <c r="R721" s="1"/>
  <c r="R716" s="1"/>
  <c r="R703" s="1"/>
  <c r="R692" s="1"/>
  <c r="G1299"/>
  <c r="I1299"/>
  <c r="H1299"/>
  <c r="G1283"/>
  <c r="G1278" s="1"/>
  <c r="J305"/>
  <c r="J190"/>
  <c r="J189" s="1"/>
  <c r="I1283"/>
  <c r="I1278" s="1"/>
  <c r="H1283"/>
  <c r="H1278" s="1"/>
  <c r="J1283"/>
  <c r="J1278" s="1"/>
  <c r="H991"/>
  <c r="H990" s="1"/>
  <c r="H989" s="1"/>
  <c r="J1299"/>
  <c r="J922"/>
  <c r="J339"/>
  <c r="H25"/>
  <c r="J991"/>
  <c r="J990" s="1"/>
  <c r="J989" s="1"/>
  <c r="J350"/>
  <c r="J349" s="1"/>
  <c r="I1134"/>
  <c r="I1133" s="1"/>
  <c r="I1132" s="1"/>
  <c r="I1131" s="1"/>
  <c r="J39"/>
  <c r="J38" s="1"/>
  <c r="J37" s="1"/>
  <c r="J36" s="1"/>
  <c r="J1094"/>
  <c r="J1093" s="1"/>
  <c r="H1094"/>
  <c r="H1093" s="1"/>
  <c r="I1094"/>
  <c r="I1093" s="1"/>
  <c r="G1094"/>
  <c r="G1093" s="1"/>
  <c r="H899"/>
  <c r="H898" s="1"/>
  <c r="I1044"/>
  <c r="I1043" s="1"/>
  <c r="G932"/>
  <c r="G922"/>
  <c r="I991"/>
  <c r="I990" s="1"/>
  <c r="I989" s="1"/>
  <c r="I979"/>
  <c r="I978" s="1"/>
  <c r="I977" s="1"/>
  <c r="J979"/>
  <c r="J978" s="1"/>
  <c r="J977" s="1"/>
  <c r="G979"/>
  <c r="G978" s="1"/>
  <c r="G977" s="1"/>
  <c r="G976" s="1"/>
  <c r="H979"/>
  <c r="H978" s="1"/>
  <c r="H977" s="1"/>
  <c r="G909"/>
  <c r="G908" s="1"/>
  <c r="I892"/>
  <c r="I891" s="1"/>
  <c r="I890" s="1"/>
  <c r="I889" s="1"/>
  <c r="G163"/>
  <c r="G162" s="1"/>
  <c r="G161" s="1"/>
  <c r="G892"/>
  <c r="G891" s="1"/>
  <c r="G890" s="1"/>
  <c r="G889" s="1"/>
  <c r="H892"/>
  <c r="H891" s="1"/>
  <c r="H890" s="1"/>
  <c r="H889" s="1"/>
  <c r="J163"/>
  <c r="J162" s="1"/>
  <c r="J161" s="1"/>
  <c r="I163"/>
  <c r="I162" s="1"/>
  <c r="I161" s="1"/>
  <c r="H163"/>
  <c r="H162" s="1"/>
  <c r="H161" s="1"/>
  <c r="I884"/>
  <c r="J385"/>
  <c r="J384" s="1"/>
  <c r="J383" s="1"/>
  <c r="J372" s="1"/>
  <c r="J884"/>
  <c r="H300"/>
  <c r="H299" s="1"/>
  <c r="H385"/>
  <c r="H384" s="1"/>
  <c r="H383" s="1"/>
  <c r="H372" s="1"/>
  <c r="I395"/>
  <c r="H1110"/>
  <c r="J927"/>
  <c r="J137"/>
  <c r="J136" s="1"/>
  <c r="J135" s="1"/>
  <c r="J134" s="1"/>
  <c r="J50"/>
  <c r="J49" s="1"/>
  <c r="J48" s="1"/>
  <c r="J47" s="1"/>
  <c r="I137"/>
  <c r="I136" s="1"/>
  <c r="I135" s="1"/>
  <c r="H838"/>
  <c r="I909"/>
  <c r="I908" s="1"/>
  <c r="H1397"/>
  <c r="G395"/>
  <c r="J1482"/>
  <c r="J1475" s="1"/>
  <c r="J1474" s="1"/>
  <c r="J1462" s="1"/>
  <c r="H1131"/>
  <c r="J1339"/>
  <c r="H181"/>
  <c r="H180" s="1"/>
  <c r="H179" s="1"/>
  <c r="J1035"/>
  <c r="J1019" s="1"/>
  <c r="J1389"/>
  <c r="J1388" s="1"/>
  <c r="G850"/>
  <c r="G849" s="1"/>
  <c r="H882"/>
  <c r="H881" s="1"/>
  <c r="H880" s="1"/>
  <c r="I146"/>
  <c r="I145" s="1"/>
  <c r="I144" s="1"/>
  <c r="H883"/>
  <c r="I771"/>
  <c r="I770" s="1"/>
  <c r="I705"/>
  <c r="H762"/>
  <c r="H757" s="1"/>
  <c r="H756" s="1"/>
  <c r="G146"/>
  <c r="G145" s="1"/>
  <c r="G144" s="1"/>
  <c r="J1110"/>
  <c r="H799"/>
  <c r="H798" s="1"/>
  <c r="H797" s="1"/>
  <c r="G669"/>
  <c r="G668" s="1"/>
  <c r="G659" s="1"/>
  <c r="G658" s="1"/>
  <c r="J640"/>
  <c r="J639" s="1"/>
  <c r="I709"/>
  <c r="J619"/>
  <c r="J618" s="1"/>
  <c r="I838"/>
  <c r="J809"/>
  <c r="J808" s="1"/>
  <c r="J807" s="1"/>
  <c r="J882"/>
  <c r="J881" s="1"/>
  <c r="J880" s="1"/>
  <c r="I1061"/>
  <c r="I1055" s="1"/>
  <c r="J1149"/>
  <c r="J1148" s="1"/>
  <c r="J1147" s="1"/>
  <c r="J588"/>
  <c r="J572" s="1"/>
  <c r="J571" s="1"/>
  <c r="G1375"/>
  <c r="G385"/>
  <c r="G384" s="1"/>
  <c r="G383" s="1"/>
  <c r="G372" s="1"/>
  <c r="H709"/>
  <c r="H704" s="1"/>
  <c r="I762"/>
  <c r="I757" s="1"/>
  <c r="I756" s="1"/>
  <c r="J1061"/>
  <c r="J1055" s="1"/>
  <c r="G1482"/>
  <c r="G1475" s="1"/>
  <c r="G1474" s="1"/>
  <c r="G1462" s="1"/>
  <c r="J75"/>
  <c r="J74" s="1"/>
  <c r="J73" s="1"/>
  <c r="H1331"/>
  <c r="H1330" s="1"/>
  <c r="I1331"/>
  <c r="I1330" s="1"/>
  <c r="I588"/>
  <c r="I572" s="1"/>
  <c r="I571" s="1"/>
  <c r="J997"/>
  <c r="J180"/>
  <c r="J179" s="1"/>
  <c r="I1035"/>
  <c r="I1019" s="1"/>
  <c r="J1131"/>
  <c r="G762"/>
  <c r="G757" s="1"/>
  <c r="G756" s="1"/>
  <c r="J832"/>
  <c r="J831" s="1"/>
  <c r="H997"/>
  <c r="I1222"/>
  <c r="I1221" s="1"/>
  <c r="I1220" s="1"/>
  <c r="J1331"/>
  <c r="J1330" s="1"/>
  <c r="I1494"/>
  <c r="I1493" s="1"/>
  <c r="H267"/>
  <c r="H266" s="1"/>
  <c r="J709"/>
  <c r="J267"/>
  <c r="J266" s="1"/>
  <c r="J261" s="1"/>
  <c r="G709"/>
  <c r="G704" s="1"/>
  <c r="G1149"/>
  <c r="G1148" s="1"/>
  <c r="G1147" s="1"/>
  <c r="H1149"/>
  <c r="H1148" s="1"/>
  <c r="H1147" s="1"/>
  <c r="I1149"/>
  <c r="I1148" s="1"/>
  <c r="I1147" s="1"/>
  <c r="H1222"/>
  <c r="H1221" s="1"/>
  <c r="H1220" s="1"/>
  <c r="H588"/>
  <c r="H572" s="1"/>
  <c r="H571" s="1"/>
  <c r="J799"/>
  <c r="J798" s="1"/>
  <c r="J797" s="1"/>
  <c r="J1375"/>
  <c r="H706"/>
  <c r="J25"/>
  <c r="J18" s="1"/>
  <c r="J17" s="1"/>
  <c r="J16" s="1"/>
  <c r="I180"/>
  <c r="I179" s="1"/>
  <c r="H191"/>
  <c r="H190" s="1"/>
  <c r="H189" s="1"/>
  <c r="H640"/>
  <c r="H639" s="1"/>
  <c r="J721"/>
  <c r="J716" s="1"/>
  <c r="J850"/>
  <c r="J849" s="1"/>
  <c r="H1061"/>
  <c r="H1055" s="1"/>
  <c r="J1404"/>
  <c r="J1396" s="1"/>
  <c r="J821"/>
  <c r="J820" s="1"/>
  <c r="J1368"/>
  <c r="J458"/>
  <c r="J439"/>
  <c r="I439"/>
  <c r="H439"/>
  <c r="I384"/>
  <c r="I383" s="1"/>
  <c r="I372" s="1"/>
  <c r="J404"/>
  <c r="H404"/>
  <c r="J416"/>
  <c r="J415" s="1"/>
  <c r="G416"/>
  <c r="G415" s="1"/>
  <c r="J228"/>
  <c r="G180"/>
  <c r="G179" s="1"/>
  <c r="J345"/>
  <c r="J344" s="1"/>
  <c r="J762"/>
  <c r="J757" s="1"/>
  <c r="J756" s="1"/>
  <c r="G809"/>
  <c r="G808" s="1"/>
  <c r="G807" s="1"/>
  <c r="I997"/>
  <c r="G439"/>
  <c r="G640"/>
  <c r="G639" s="1"/>
  <c r="I659"/>
  <c r="I658" s="1"/>
  <c r="J1222"/>
  <c r="J1221" s="1"/>
  <c r="J1220" s="1"/>
  <c r="J659"/>
  <c r="J658" s="1"/>
  <c r="J838"/>
  <c r="G1061"/>
  <c r="G1055" s="1"/>
  <c r="I101"/>
  <c r="I100" s="1"/>
  <c r="I99" s="1"/>
  <c r="J101"/>
  <c r="J100" s="1"/>
  <c r="J99" s="1"/>
  <c r="J329"/>
  <c r="J328" s="1"/>
  <c r="G350"/>
  <c r="G349" s="1"/>
  <c r="G345" s="1"/>
  <c r="G344" s="1"/>
  <c r="H416"/>
  <c r="H458"/>
  <c r="I458"/>
  <c r="I640"/>
  <c r="I639" s="1"/>
  <c r="J705"/>
  <c r="H813"/>
  <c r="H809" s="1"/>
  <c r="H808" s="1"/>
  <c r="H807" s="1"/>
  <c r="I850"/>
  <c r="I849" s="1"/>
  <c r="J1494"/>
  <c r="J1493" s="1"/>
  <c r="G821"/>
  <c r="G820" s="1"/>
  <c r="H832"/>
  <c r="H831" s="1"/>
  <c r="G191"/>
  <c r="G190" s="1"/>
  <c r="G189" s="1"/>
  <c r="J242"/>
  <c r="J241" s="1"/>
  <c r="J240" s="1"/>
  <c r="J239" s="1"/>
  <c r="I329"/>
  <c r="I328" s="1"/>
  <c r="H345"/>
  <c r="H344" s="1"/>
  <c r="I416"/>
  <c r="I415" s="1"/>
  <c r="H619"/>
  <c r="H618" s="1"/>
  <c r="H669"/>
  <c r="H668" s="1"/>
  <c r="H659" s="1"/>
  <c r="H658" s="1"/>
  <c r="J771"/>
  <c r="J770" s="1"/>
  <c r="I809"/>
  <c r="I808" s="1"/>
  <c r="I807" s="1"/>
  <c r="G101"/>
  <c r="G100" s="1"/>
  <c r="G99" s="1"/>
  <c r="H395"/>
  <c r="J1346"/>
  <c r="G1494"/>
  <c r="G1493" s="1"/>
  <c r="G588"/>
  <c r="G572" s="1"/>
  <c r="G571" s="1"/>
  <c r="I1110"/>
  <c r="I730"/>
  <c r="G1368"/>
  <c r="G1353" s="1"/>
  <c r="I1375"/>
  <c r="H1368"/>
  <c r="G997"/>
  <c r="H730"/>
  <c r="H1035"/>
  <c r="H1019" s="1"/>
  <c r="G1110"/>
  <c r="H1404"/>
  <c r="I1117"/>
  <c r="H1375"/>
  <c r="I1368"/>
  <c r="I1482"/>
  <c r="I1475" s="1"/>
  <c r="I1474" s="1"/>
  <c r="I1462" s="1"/>
  <c r="G1346"/>
  <c r="G1338" s="1"/>
  <c r="G1134"/>
  <c r="G1133" s="1"/>
  <c r="G1132" s="1"/>
  <c r="G1131" s="1"/>
  <c r="H1117"/>
  <c r="J1117"/>
  <c r="G1117"/>
  <c r="G1044"/>
  <c r="G1043" s="1"/>
  <c r="G1035"/>
  <c r="I882"/>
  <c r="I881" s="1"/>
  <c r="I880" s="1"/>
  <c r="G882"/>
  <c r="G881" s="1"/>
  <c r="G880" s="1"/>
  <c r="G883"/>
  <c r="H850"/>
  <c r="H849" s="1"/>
  <c r="G837"/>
  <c r="G832" s="1"/>
  <c r="G831" s="1"/>
  <c r="I832"/>
  <c r="I831" s="1"/>
  <c r="I821"/>
  <c r="I820" s="1"/>
  <c r="H821"/>
  <c r="H820" s="1"/>
  <c r="I799"/>
  <c r="I798" s="1"/>
  <c r="I797" s="1"/>
  <c r="G799"/>
  <c r="G798" s="1"/>
  <c r="G797" s="1"/>
  <c r="G771"/>
  <c r="G770" s="1"/>
  <c r="H771"/>
  <c r="H770" s="1"/>
  <c r="J730"/>
  <c r="G730"/>
  <c r="G729" s="1"/>
  <c r="I721"/>
  <c r="I716" s="1"/>
  <c r="G706"/>
  <c r="I619"/>
  <c r="I618" s="1"/>
  <c r="J628"/>
  <c r="H628"/>
  <c r="I628"/>
  <c r="G628"/>
  <c r="G619" s="1"/>
  <c r="G458"/>
  <c r="I345"/>
  <c r="I344" s="1"/>
  <c r="G302"/>
  <c r="G301" s="1"/>
  <c r="G267"/>
  <c r="G266" s="1"/>
  <c r="G261" s="1"/>
  <c r="I267"/>
  <c r="I266" s="1"/>
  <c r="I242"/>
  <c r="I241" s="1"/>
  <c r="I240" s="1"/>
  <c r="I239" s="1"/>
  <c r="I228"/>
  <c r="G228"/>
  <c r="I191"/>
  <c r="I190" s="1"/>
  <c r="I189" s="1"/>
  <c r="H145"/>
  <c r="H144" s="1"/>
  <c r="H134" s="1"/>
  <c r="G137"/>
  <c r="G136" s="1"/>
  <c r="G135" s="1"/>
  <c r="I50"/>
  <c r="I49" s="1"/>
  <c r="I48" s="1"/>
  <c r="I47" s="1"/>
  <c r="I39"/>
  <c r="I38" s="1"/>
  <c r="I37" s="1"/>
  <c r="I36" s="1"/>
  <c r="G39"/>
  <c r="G38" s="1"/>
  <c r="G37" s="1"/>
  <c r="G36" s="1"/>
  <c r="I25"/>
  <c r="I18" s="1"/>
  <c r="I17" s="1"/>
  <c r="I16" s="1"/>
  <c r="H725"/>
  <c r="H721" s="1"/>
  <c r="H716" s="1"/>
  <c r="I302"/>
  <c r="I301" s="1"/>
  <c r="G1222"/>
  <c r="G1221" s="1"/>
  <c r="G1220" s="1"/>
  <c r="H1494"/>
  <c r="H1493" s="1"/>
  <c r="G60"/>
  <c r="I60"/>
  <c r="G329"/>
  <c r="G328" s="1"/>
  <c r="I404"/>
  <c r="G1331"/>
  <c r="G1330" s="1"/>
  <c r="H1482"/>
  <c r="H1475" s="1"/>
  <c r="H1474" s="1"/>
  <c r="H1462" s="1"/>
  <c r="G25"/>
  <c r="G18" s="1"/>
  <c r="G17" s="1"/>
  <c r="G16" s="1"/>
  <c r="G50"/>
  <c r="H49"/>
  <c r="G75"/>
  <c r="G74" s="1"/>
  <c r="G73" s="1"/>
  <c r="I75"/>
  <c r="I74" s="1"/>
  <c r="I73" s="1"/>
  <c r="H242"/>
  <c r="H241" s="1"/>
  <c r="H240" s="1"/>
  <c r="H239" s="1"/>
  <c r="G721"/>
  <c r="G716" s="1"/>
  <c r="I1389"/>
  <c r="I1388" s="1"/>
  <c r="H60"/>
  <c r="H228"/>
  <c r="I1404"/>
  <c r="I1396" s="1"/>
  <c r="G242"/>
  <c r="G241" s="1"/>
  <c r="G240" s="1"/>
  <c r="G239" s="1"/>
  <c r="J395"/>
  <c r="G404"/>
  <c r="I1346"/>
  <c r="I1338" s="1"/>
  <c r="H1346"/>
  <c r="H1338" s="1"/>
  <c r="G1404"/>
  <c r="G1396" s="1"/>
  <c r="J60"/>
  <c r="H329"/>
  <c r="H328" s="1"/>
  <c r="J304" l="1"/>
  <c r="J303" s="1"/>
  <c r="J302" s="1"/>
  <c r="J301" s="1"/>
  <c r="J300" s="1"/>
  <c r="J299" s="1"/>
  <c r="R305"/>
  <c r="R304" s="1"/>
  <c r="R303" s="1"/>
  <c r="R302" s="1"/>
  <c r="R301" s="1"/>
  <c r="R300" s="1"/>
  <c r="R299" s="1"/>
  <c r="R290" s="1"/>
  <c r="I1353"/>
  <c r="I1329" s="1"/>
  <c r="H976"/>
  <c r="J1353"/>
  <c r="H1353"/>
  <c r="H1329" s="1"/>
  <c r="I1387"/>
  <c r="G1387"/>
  <c r="J1387"/>
  <c r="J976"/>
  <c r="J255"/>
  <c r="J238" s="1"/>
  <c r="I261"/>
  <c r="I255" s="1"/>
  <c r="I238" s="1"/>
  <c r="H261"/>
  <c r="H255" s="1"/>
  <c r="H238" s="1"/>
  <c r="G899"/>
  <c r="G898" s="1"/>
  <c r="I976"/>
  <c r="I899"/>
  <c r="I898" s="1"/>
  <c r="J899"/>
  <c r="J898" s="1"/>
  <c r="G1019"/>
  <c r="J704"/>
  <c r="J703" s="1"/>
  <c r="J692" s="1"/>
  <c r="H796"/>
  <c r="H133"/>
  <c r="J133"/>
  <c r="I394"/>
  <c r="I371" s="1"/>
  <c r="H1396"/>
  <c r="G1329"/>
  <c r="I704"/>
  <c r="I703" s="1"/>
  <c r="I692" s="1"/>
  <c r="G300"/>
  <c r="G299" s="1"/>
  <c r="I300"/>
  <c r="I299" s="1"/>
  <c r="H1105"/>
  <c r="H1104" s="1"/>
  <c r="H1103" s="1"/>
  <c r="G394"/>
  <c r="G371" s="1"/>
  <c r="J1338"/>
  <c r="I134"/>
  <c r="I133" s="1"/>
  <c r="J819"/>
  <c r="J796"/>
  <c r="H888"/>
  <c r="H703"/>
  <c r="H692" s="1"/>
  <c r="G134"/>
  <c r="G133" s="1"/>
  <c r="J1105"/>
  <c r="J1104" s="1"/>
  <c r="J1103" s="1"/>
  <c r="J533"/>
  <c r="G819"/>
  <c r="I533"/>
  <c r="H533"/>
  <c r="G322"/>
  <c r="G321" s="1"/>
  <c r="I178"/>
  <c r="I177" s="1"/>
  <c r="J178"/>
  <c r="J177" s="1"/>
  <c r="J1277"/>
  <c r="I1105"/>
  <c r="I1104" s="1"/>
  <c r="I1103" s="1"/>
  <c r="H1277"/>
  <c r="I1277"/>
  <c r="J438"/>
  <c r="I438"/>
  <c r="I437" s="1"/>
  <c r="I414" s="1"/>
  <c r="H438"/>
  <c r="H437" s="1"/>
  <c r="H394"/>
  <c r="H371" s="1"/>
  <c r="H322"/>
  <c r="H321" s="1"/>
  <c r="H290" s="1"/>
  <c r="J394"/>
  <c r="J371" s="1"/>
  <c r="H415"/>
  <c r="G438"/>
  <c r="J15"/>
  <c r="G178"/>
  <c r="G177" s="1"/>
  <c r="H72"/>
  <c r="H59" s="1"/>
  <c r="J322"/>
  <c r="J321" s="1"/>
  <c r="J290" s="1"/>
  <c r="H178"/>
  <c r="H177" s="1"/>
  <c r="I322"/>
  <c r="I321" s="1"/>
  <c r="G1277"/>
  <c r="G49"/>
  <c r="G48" s="1"/>
  <c r="G47" s="1"/>
  <c r="G15" s="1"/>
  <c r="G72"/>
  <c r="G1105"/>
  <c r="G1104" s="1"/>
  <c r="G1103" s="1"/>
  <c r="I796"/>
  <c r="G796"/>
  <c r="G618"/>
  <c r="G533" s="1"/>
  <c r="I819"/>
  <c r="H819"/>
  <c r="G703"/>
  <c r="G692" s="1"/>
  <c r="I15"/>
  <c r="G59" l="1"/>
  <c r="J72"/>
  <c r="J59" s="1"/>
  <c r="J888"/>
  <c r="I888"/>
  <c r="G888"/>
  <c r="H1387"/>
  <c r="H1318" s="1"/>
  <c r="H1276" s="1"/>
  <c r="G290"/>
  <c r="I290"/>
  <c r="J1329"/>
  <c r="J1318" s="1"/>
  <c r="J1276" s="1"/>
  <c r="G1318"/>
  <c r="G1276" s="1"/>
  <c r="I1318"/>
  <c r="I1276" s="1"/>
  <c r="G255"/>
  <c r="G238" s="1"/>
  <c r="G437"/>
  <c r="G414" s="1"/>
  <c r="J437"/>
  <c r="J414" s="1"/>
  <c r="H414"/>
  <c r="I72"/>
  <c r="I59" s="1"/>
  <c r="B106" l="1"/>
  <c r="B108" s="1"/>
  <c r="G1507"/>
  <c r="H1507"/>
  <c r="J1507"/>
  <c r="I1507"/>
  <c r="B361"/>
  <c r="B347"/>
  <c r="B349" s="1"/>
  <c r="B351" s="1"/>
  <c r="B353" s="1"/>
  <c r="B355" s="1"/>
  <c r="B357" s="1"/>
  <c r="B360" s="1"/>
  <c r="B346"/>
  <c r="B348" s="1"/>
  <c r="B350" s="1"/>
  <c r="B352" s="1"/>
  <c r="B354" s="1"/>
  <c r="B356" s="1"/>
  <c r="B359" s="1"/>
  <c r="B111" l="1"/>
  <c r="B116"/>
  <c r="B113"/>
  <c r="B725"/>
  <c r="B115" l="1"/>
  <c r="B114"/>
  <c r="B117"/>
  <c r="B120"/>
  <c r="B122" s="1"/>
  <c r="B124" s="1"/>
  <c r="B118"/>
  <c r="B119" s="1"/>
  <c r="B121" s="1"/>
  <c r="B123" s="1"/>
  <c r="B405"/>
  <c r="B406" s="1"/>
  <c r="B407" s="1"/>
  <c r="B762" l="1"/>
  <c r="B763" s="1"/>
  <c r="B764" s="1"/>
  <c r="B765" s="1"/>
  <c r="B766" s="1"/>
  <c r="B767" s="1"/>
  <c r="B768" s="1"/>
  <c r="B438" l="1"/>
  <c r="B440" s="1"/>
  <c r="B582"/>
  <c r="B584" s="1"/>
  <c r="B581"/>
  <c r="B583" s="1"/>
  <c r="B573"/>
  <c r="B574" s="1"/>
  <c r="B575" s="1"/>
  <c r="B576" s="1"/>
  <c r="B402"/>
  <c r="B239"/>
  <c r="B400"/>
  <c r="B401" s="1"/>
  <c r="B1499"/>
  <c r="B61"/>
  <c r="B63" s="1"/>
  <c r="B65" s="1"/>
  <c r="B67" s="1"/>
  <c r="B69" s="1"/>
  <c r="B724"/>
  <c r="B726" s="1"/>
  <c r="B727" s="1"/>
  <c r="B708"/>
  <c r="B707"/>
  <c r="B706"/>
  <c r="B396"/>
  <c r="B397" s="1"/>
  <c r="B398" s="1"/>
  <c r="B384"/>
  <c r="B385" s="1"/>
  <c r="B387" s="1"/>
  <c r="B389" s="1"/>
  <c r="B390" s="1"/>
  <c r="B73"/>
  <c r="B81" s="1"/>
  <c r="B84" s="1"/>
  <c r="B86" s="1"/>
  <c r="B299"/>
  <c r="B300" s="1"/>
  <c r="B301" s="1"/>
  <c r="B882"/>
  <c r="B881"/>
  <c r="B883" s="1"/>
  <c r="B884" s="1"/>
  <c r="B885" s="1"/>
  <c r="B886" s="1"/>
  <c r="B415"/>
  <c r="B416" s="1"/>
  <c r="B417" s="1"/>
  <c r="B418" s="1"/>
  <c r="B419" s="1"/>
  <c r="B421" s="1"/>
  <c r="B422" s="1"/>
  <c r="B423" s="1"/>
  <c r="B424" s="1"/>
  <c r="B425" s="1"/>
  <c r="B426" s="1"/>
  <c r="B427" s="1"/>
  <c r="B428" s="1"/>
  <c r="B429" s="1"/>
  <c r="B430" s="1"/>
  <c r="B431" s="1"/>
  <c r="B372"/>
  <c r="B1494"/>
  <c r="B1500" s="1"/>
  <c r="B1501" s="1"/>
  <c r="B1502" s="1"/>
  <c r="B1503" s="1"/>
  <c r="B1504" s="1"/>
  <c r="B60"/>
  <c r="B62" s="1"/>
  <c r="B64" s="1"/>
  <c r="B66" s="1"/>
  <c r="B68" s="1"/>
  <c r="B70" s="1"/>
  <c r="B47"/>
  <c r="B36"/>
  <c r="B37" s="1"/>
  <c r="B38" s="1"/>
  <c r="B16"/>
  <c r="B17" s="1"/>
  <c r="B18" s="1"/>
  <c r="B19" s="1"/>
  <c r="B20" s="1"/>
  <c r="B21" s="1"/>
  <c r="B28" s="1"/>
  <c r="B432" l="1"/>
  <c r="B433" s="1"/>
  <c r="B434" s="1"/>
  <c r="B435" s="1"/>
  <c r="B74"/>
  <c r="B75" s="1"/>
  <c r="B76" s="1"/>
  <c r="B77" s="1"/>
  <c r="B83" s="1"/>
  <c r="B303"/>
  <c r="B304" s="1"/>
  <c r="B302"/>
  <c r="B386"/>
  <c r="B388" s="1"/>
  <c r="B391"/>
  <c r="B392"/>
  <c r="B420"/>
  <c r="B22"/>
  <c r="B23" s="1"/>
  <c r="B30" s="1"/>
  <c r="B439"/>
  <c r="B39"/>
  <c r="B78" l="1"/>
  <c r="B79" s="1"/>
  <c r="B99" s="1"/>
  <c r="B305"/>
  <c r="B313" s="1"/>
  <c r="B306"/>
  <c r="B25"/>
  <c r="B26" s="1"/>
  <c r="B27" s="1"/>
  <c r="B24"/>
  <c r="B441"/>
  <c r="B442" s="1"/>
  <c r="B443"/>
  <c r="B444" s="1"/>
  <c r="B445" s="1"/>
  <c r="B40"/>
  <c r="B100" l="1"/>
  <c r="B101" s="1"/>
  <c r="B102" s="1"/>
  <c r="B103" s="1"/>
  <c r="B107"/>
  <c r="B110" s="1"/>
  <c r="B112" s="1"/>
  <c r="B307"/>
  <c r="B314"/>
  <c r="B446"/>
  <c r="B447"/>
  <c r="B448" s="1"/>
  <c r="B449" s="1"/>
  <c r="B450" s="1"/>
  <c r="B451" s="1"/>
  <c r="B452" s="1"/>
  <c r="B41"/>
  <c r="B42"/>
  <c r="B44" s="1"/>
  <c r="B104" l="1"/>
  <c r="B105" s="1"/>
  <c r="B109"/>
  <c r="B453"/>
  <c r="B454"/>
  <c r="B455" s="1"/>
  <c r="B456" s="1"/>
  <c r="B43"/>
  <c r="B48"/>
  <c r="B49" s="1"/>
  <c r="B50" s="1"/>
  <c r="B458" l="1"/>
  <c r="B462" s="1"/>
  <c r="B463" s="1"/>
  <c r="B464" s="1"/>
  <c r="B457"/>
  <c r="B459" s="1"/>
  <c r="B460" s="1"/>
  <c r="B53"/>
  <c r="B51"/>
  <c r="B466" l="1"/>
  <c r="B467" s="1"/>
  <c r="B468" s="1"/>
  <c r="B469" s="1"/>
  <c r="B470" s="1"/>
  <c r="B471" s="1"/>
  <c r="B472" s="1"/>
  <c r="B465"/>
  <c r="B52"/>
  <c r="B54"/>
  <c r="B55" s="1"/>
  <c r="B56" s="1"/>
  <c r="B57" s="1"/>
  <c r="B473" l="1"/>
  <c r="B474" s="1"/>
  <c r="B475" s="1"/>
  <c r="B476" s="1"/>
  <c r="B477" s="1"/>
  <c r="B478" s="1"/>
  <c r="B479" s="1"/>
  <c r="B480" s="1"/>
  <c r="B481" s="1"/>
  <c r="B482" l="1"/>
  <c r="B483"/>
  <c r="B484" l="1"/>
  <c r="B485" s="1"/>
  <c r="B486"/>
  <c r="B487" s="1"/>
  <c r="B488" s="1"/>
  <c r="B489" l="1"/>
  <c r="B490"/>
  <c r="B491" s="1"/>
  <c r="B492" s="1"/>
  <c r="B493" s="1"/>
  <c r="B494" s="1"/>
  <c r="B495" s="1"/>
  <c r="B497" l="1"/>
  <c r="B498" s="1"/>
  <c r="B499" s="1"/>
  <c r="B496"/>
  <c r="B501" l="1"/>
  <c r="B505" s="1"/>
  <c r="B506" s="1"/>
  <c r="B507" s="1"/>
  <c r="B500"/>
  <c r="B502" s="1"/>
  <c r="B503" s="1"/>
  <c r="B508" l="1"/>
  <c r="B509"/>
  <c r="B510" s="1"/>
  <c r="B511" s="1"/>
  <c r="B512" s="1"/>
  <c r="B513" s="1"/>
  <c r="B514" s="1"/>
  <c r="B515" l="1"/>
  <c r="B516"/>
  <c r="B517" s="1"/>
  <c r="B518" s="1"/>
  <c r="B519" s="1"/>
</calcChain>
</file>

<file path=xl/sharedStrings.xml><?xml version="1.0" encoding="utf-8"?>
<sst xmlns="http://schemas.openxmlformats.org/spreadsheetml/2006/main" count="6764" uniqueCount="708">
  <si>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</si>
  <si>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</si>
  <si>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</si>
  <si>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</si>
  <si>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</si>
  <si>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</si>
  <si>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</si>
  <si>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</si>
  <si>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</si>
  <si>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</si>
  <si>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</si>
  <si>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</si>
  <si>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</si>
  <si>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</si>
  <si>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</si>
  <si>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</si>
  <si>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</si>
  <si>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</si>
  <si>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</si>
  <si>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</si>
  <si>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</si>
  <si>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</si>
  <si>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</si>
  <si>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</si>
  <si>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</si>
  <si>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</si>
  <si>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</si>
  <si>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</si>
  <si>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</si>
  <si>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</si>
  <si>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</si>
  <si>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</si>
  <si>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</si>
  <si>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</si>
  <si>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</si>
  <si>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</si>
  <si>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</si>
  <si>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</si>
  <si>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</si>
  <si>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</si>
  <si>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</si>
  <si>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</si>
  <si>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</si>
  <si>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</si>
  <si>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</si>
  <si>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</si>
  <si>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</si>
  <si>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</si>
  <si>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</si>
  <si>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</si>
  <si>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</si>
  <si>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</si>
  <si>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</si>
  <si>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</si>
  <si>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</si>
  <si>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</si>
  <si>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</si>
  <si>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</si>
  <si>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</si>
  <si>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</si>
  <si>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</si>
  <si>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</si>
  <si>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</si>
  <si>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</si>
  <si>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</si>
  <si>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</si>
  <si>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</si>
  <si>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</si>
  <si>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</si>
  <si>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</si>
  <si>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</si>
  <si>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</si>
  <si>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</si>
  <si>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</si>
  <si>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</si>
  <si>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</si>
  <si>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</si>
  <si>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</si>
  <si>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</si>
  <si>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</si>
  <si>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</si>
  <si>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</si>
  <si>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</si>
  <si>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</si>
  <si>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</si>
  <si>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</si>
  <si>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</si>
  <si>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</si>
  <si>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</si>
  <si>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</si>
  <si>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</si>
  <si>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</si>
  <si>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</si>
  <si>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</si>
  <si>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</si>
  <si>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</si>
  <si>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</si>
  <si>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</si>
  <si>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</si>
  <si>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</si>
  <si>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</si>
  <si>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</si>
  <si>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</si>
  <si>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</si>
  <si>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</si>
  <si>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</si>
  <si>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</si>
  <si>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</si>
  <si>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</si>
  <si>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</si>
  <si>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</si>
  <si>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</si>
  <si>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</si>
  <si>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</si>
  <si>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</si>
  <si>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</si>
  <si>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</si>
  <si>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</si>
  <si>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</si>
  <si>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</si>
  <si>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</si>
  <si>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</si>
  <si>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</si>
  <si>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</si>
  <si>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</si>
  <si>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</si>
  <si>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</si>
  <si>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</si>
  <si>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</si>
  <si>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</si>
  <si>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</si>
  <si>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</si>
  <si>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</si>
  <si>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</si>
  <si>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</si>
  <si>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</si>
  <si>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</si>
  <si>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</si>
  <si>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</si>
  <si>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</si>
  <si>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</si>
  <si>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</si>
  <si>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</si>
  <si>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</si>
  <si>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</si>
  <si>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</si>
  <si>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</si>
  <si>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</si>
  <si>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</si>
  <si>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</si>
  <si>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</si>
  <si>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</si>
  <si>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</si>
  <si>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</si>
  <si>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</si>
  <si>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</si>
  <si>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</si>
  <si>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</si>
  <si>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</si>
  <si>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</si>
  <si>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</si>
  <si>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</si>
  <si>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</si>
  <si>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</si>
  <si>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</si>
  <si>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</si>
  <si>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</si>
  <si>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</si>
  <si>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</si>
  <si>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</si>
  <si>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</si>
  <si>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</si>
  <si>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</si>
  <si>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</si>
  <si>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</si>
  <si>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</si>
  <si>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</si>
  <si>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</si>
  <si>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</si>
  <si>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</si>
  <si>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</si>
  <si>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</si>
  <si>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</si>
  <si>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</si>
  <si>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</si>
  <si>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</si>
  <si>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</si>
  <si>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</si>
  <si>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</si>
  <si>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</si>
  <si>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</si>
  <si>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</si>
  <si>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</si>
  <si>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</si>
  <si>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</si>
  <si>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</si>
  <si>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</si>
  <si>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</si>
  <si>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160 00 00000</t>
  </si>
  <si>
    <t>160 00 12000</t>
  </si>
  <si>
    <t>160 00 12150</t>
  </si>
  <si>
    <t>360</t>
  </si>
  <si>
    <t>910</t>
  </si>
  <si>
    <t>330 00 04420</t>
  </si>
  <si>
    <t>Дополнительное образование детей</t>
  </si>
  <si>
    <t>Организации дополнительного образования детей</t>
  </si>
  <si>
    <t>Мероприятия в сфере дополнительного образования детей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</si>
  <si>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</si>
  <si>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</si>
  <si>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</si>
  <si>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</si>
  <si>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</si>
  <si>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</si>
  <si>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</si>
  <si>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</si>
  <si>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</si>
  <si>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</si>
  <si>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</si>
  <si>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</si>
  <si>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</si>
  <si>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</si>
  <si>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</si>
  <si>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</si>
  <si>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</si>
  <si>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</si>
  <si>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</si>
  <si>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</si>
  <si>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</si>
  <si>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</si>
  <si>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</si>
  <si>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</si>
  <si>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</si>
  <si>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</si>
  <si>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</si>
  <si>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</si>
  <si>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</si>
  <si>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</si>
  <si>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</si>
  <si>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</si>
  <si>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</si>
  <si>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</si>
  <si>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</si>
  <si>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</si>
  <si>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</si>
  <si>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</si>
  <si>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</si>
  <si>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</si>
  <si>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Условно утвержденные расходы</t>
  </si>
  <si>
    <t>270 00 00000</t>
  </si>
  <si>
    <t>270 00 04000</t>
  </si>
  <si>
    <t>270 00 04040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</si>
  <si>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</si>
  <si>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</si>
  <si>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</si>
  <si>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</si>
  <si>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</si>
  <si>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</si>
  <si>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</si>
  <si>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</si>
  <si>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</si>
  <si>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</si>
  <si>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</si>
  <si>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</si>
  <si>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</si>
  <si>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</si>
  <si>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</si>
  <si>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</si>
  <si>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Отдел развития потребительского рынка администрации городского округа Тольятти</t>
  </si>
  <si>
    <t>120 00 00000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</si>
  <si>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</si>
  <si>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120 00 02000</t>
  </si>
  <si>
    <t>120 00 02070</t>
  </si>
  <si>
    <t>120 00 04000</t>
  </si>
  <si>
    <t>120 00 04070</t>
  </si>
  <si>
    <t>290 00 00000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</si>
  <si>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</si>
  <si>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290 00 04000</t>
  </si>
  <si>
    <t>290 00 04410</t>
  </si>
  <si>
    <t>320 00 00000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</si>
  <si>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</si>
  <si>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320 00 04000</t>
  </si>
  <si>
    <t>320 00 04410</t>
  </si>
  <si>
    <t>320 00 04420</t>
  </si>
  <si>
    <t>320 00 02000</t>
  </si>
  <si>
    <t>320 00 02430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</si>
  <si>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</si>
  <si>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</si>
  <si>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</si>
  <si>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</si>
  <si>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</si>
  <si>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</si>
  <si>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</si>
  <si>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</si>
  <si>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</si>
  <si>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</si>
  <si>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</si>
  <si>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</si>
  <si>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</si>
  <si>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</si>
  <si>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</si>
  <si>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</si>
  <si>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</si>
  <si>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</si>
  <si>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</si>
  <si>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</si>
  <si>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</si>
  <si>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</si>
  <si>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</si>
  <si>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</si>
  <si>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</si>
  <si>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</si>
  <si>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</si>
  <si>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</si>
  <si>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</si>
  <si>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</si>
  <si>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</si>
  <si>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</si>
  <si>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</si>
  <si>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Муниципальная программа «Развитие потребительского рынка в городском округе Тольятти на 2017-2021годы»</t>
  </si>
  <si>
    <t>080 00 L4970</t>
  </si>
  <si>
    <t>В том числе средства выше-стоящих бюджетов</t>
  </si>
  <si>
    <t>900</t>
  </si>
  <si>
    <t>830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</si>
  <si>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</si>
  <si>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</si>
  <si>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</si>
  <si>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</si>
  <si>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990 00 04070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</si>
  <si>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</si>
  <si>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</si>
  <si>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</si>
  <si>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</si>
  <si>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</si>
  <si>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</si>
  <si>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</si>
  <si>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</si>
  <si>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</si>
  <si>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</si>
  <si>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</si>
  <si>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</si>
  <si>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</si>
  <si>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</si>
  <si>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</si>
  <si>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</si>
  <si>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</si>
  <si>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</si>
  <si>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</si>
  <si>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</si>
  <si>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</si>
  <si>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</si>
  <si>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</si>
  <si>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</si>
  <si>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</si>
  <si>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</si>
  <si>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</si>
  <si>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</si>
  <si>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</si>
  <si>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</si>
  <si>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010 00 04510</t>
  </si>
  <si>
    <t>903</t>
  </si>
  <si>
    <t>Обеспечение деятельности народных дружин</t>
  </si>
  <si>
    <t>909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</si>
  <si>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</si>
  <si>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</si>
  <si>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</si>
  <si>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</si>
  <si>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</si>
  <si>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</si>
  <si>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</si>
  <si>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</si>
  <si>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</si>
  <si>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</si>
  <si>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</si>
  <si>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</si>
  <si>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</si>
  <si>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</si>
  <si>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</si>
  <si>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</si>
  <si>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</si>
  <si>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</si>
  <si>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</si>
  <si>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</si>
  <si>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</si>
  <si>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</si>
  <si>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</si>
  <si>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</si>
  <si>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</si>
  <si>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</si>
  <si>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</si>
  <si>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</si>
  <si>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</si>
  <si>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</si>
  <si>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</si>
  <si>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</si>
  <si>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</si>
  <si>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</si>
  <si>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</si>
  <si>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</si>
  <si>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</si>
  <si>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</si>
  <si>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</si>
  <si>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</si>
  <si>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</si>
  <si>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</si>
  <si>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</si>
  <si>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</si>
  <si>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</si>
  <si>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</si>
  <si>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</si>
  <si>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</si>
  <si>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</si>
  <si>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к  решению Думы </t>
  </si>
  <si>
    <t>Проектирование, реконструкция и строительство объектов дошкольного образования</t>
  </si>
  <si>
    <t>990 00 Z0820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</si>
  <si>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</si>
  <si>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S3350</t>
  </si>
  <si>
    <t>Организация и проведение мероприятий с несовершеннолетними в период каникул и свободное от учебы время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</si>
  <si>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</si>
  <si>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</si>
  <si>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</si>
  <si>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</si>
  <si>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</si>
  <si>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230 00 S4430</t>
  </si>
  <si>
    <t>990 00 S3950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</si>
  <si>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</si>
  <si>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</si>
  <si>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010 A1 55190</t>
  </si>
  <si>
    <t>Поддержка творческой деятельности и техническое оснащение детских и кукольных театров</t>
  </si>
  <si>
    <t>010 00 L5170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</si>
  <si>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</si>
  <si>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</si>
  <si>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</si>
  <si>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</si>
  <si>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</si>
  <si>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t>Муниципальная программа «Культура Тольятти 2019-2023гг»</t>
  </si>
  <si>
    <t>Строительство и реконструкция объектов культуры</t>
  </si>
  <si>
    <t>010 00 S3560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</si>
  <si>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</si>
  <si>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</si>
  <si>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</si>
  <si>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</si>
  <si>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 поддержку некоммерческих организаций</t>
  </si>
  <si>
    <t>280 00 12380</t>
  </si>
  <si>
    <t>280 00 04000</t>
  </si>
  <si>
    <t>280 00 04370</t>
  </si>
  <si>
    <t xml:space="preserve">Субсидии некоммерческим организациям </t>
  </si>
  <si>
    <t>280 00 10000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</si>
  <si>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</si>
  <si>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</si>
  <si>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</si>
  <si>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</si>
  <si>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</si>
  <si>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</si>
  <si>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</si>
  <si>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 xml:space="preserve">Непрограммное направление расходов </t>
  </si>
  <si>
    <t>Учреждения, осуществляющие деятельность  в сфере национальной экономики</t>
  </si>
  <si>
    <t>990 00 02070</t>
  </si>
  <si>
    <t>990 00 11010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</si>
  <si>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</si>
  <si>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Защита населения и территории от чрезвычайных ситуаций природного и техногенного характера, пожарная безопасность</t>
  </si>
  <si>
    <t>090 00 00000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</si>
  <si>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</si>
  <si>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</si>
  <si>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</si>
  <si>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</si>
  <si>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</si>
  <si>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090 00 04000</t>
  </si>
  <si>
    <t>090 00 04040</t>
  </si>
  <si>
    <t xml:space="preserve">990 00 12040 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</si>
  <si>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</si>
  <si>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</si>
  <si>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 xml:space="preserve">Учреждения, осуществляющие деятельность в сфере средств массовой информации </t>
  </si>
  <si>
    <t>260 00 00000</t>
  </si>
  <si>
    <t>260 00 04000</t>
  </si>
  <si>
    <t>260 00 04070</t>
  </si>
  <si>
    <t>990 00 02080</t>
  </si>
  <si>
    <t>990 00 02320</t>
  </si>
  <si>
    <t xml:space="preserve">Муниципальная программа «Развитие системы образования городского округа Тольятти на 2021-2027 годы» </t>
  </si>
  <si>
    <t>070 00 00000</t>
  </si>
  <si>
    <t>070 00 04000</t>
  </si>
  <si>
    <t>070 00 04100</t>
  </si>
  <si>
    <t>070 Е1 55200</t>
  </si>
  <si>
    <t>990 00 04120</t>
  </si>
  <si>
    <t xml:space="preserve">155 00 04000 </t>
  </si>
  <si>
    <t xml:space="preserve">155 00 04090 </t>
  </si>
  <si>
    <t xml:space="preserve">155 00 04190 </t>
  </si>
  <si>
    <t>155 00 S3990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</si>
  <si>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</si>
  <si>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</si>
  <si>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</si>
  <si>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</si>
  <si>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</si>
  <si>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</si>
  <si>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</si>
  <si>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</si>
  <si>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</si>
  <si>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</si>
  <si>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</si>
  <si>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</si>
  <si>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</si>
  <si>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</si>
  <si>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</si>
  <si>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</si>
  <si>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140 00 04130</t>
  </si>
  <si>
    <t>090 00 02430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</si>
  <si>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</si>
  <si>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</si>
  <si>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</si>
  <si>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</si>
  <si>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</si>
  <si>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color theme="1"/>
        <rFont val="Calibri"/>
        <family val="2"/>
        <charset val="204"/>
      </rPr>
      <t xml:space="preserve">» </t>
    </r>
    <r>
      <rPr>
        <sz val="13"/>
        <color theme="1"/>
        <rFont val="Times New Roman"/>
        <family val="1"/>
        <charset val="204"/>
      </rPr>
      <t xml:space="preserve">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color theme="1"/>
        <rFont val="Calibri"/>
        <family val="2"/>
        <charset val="204"/>
      </rPr>
      <t>»</t>
    </r>
  </si>
  <si>
    <t xml:space="preserve">Подпрограммы  «Повышение безопасности дорожного движения на период 2021-2025гг.»                      </t>
  </si>
  <si>
    <t xml:space="preserve">Подпрограммы «Содержание улично-дорожной сети городского округа Тольятти на 2021-2025гг.» 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</si>
  <si>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</si>
  <si>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</si>
  <si>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</si>
  <si>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</si>
  <si>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070 00 10260</t>
  </si>
  <si>
    <t>070 00 L0270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</si>
  <si>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</si>
  <si>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</si>
  <si>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</si>
  <si>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</si>
  <si>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</si>
  <si>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</si>
  <si>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S3400</t>
  </si>
  <si>
    <t>070 00 02280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</si>
  <si>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2014-2022 годы</t>
  </si>
  <si>
    <t>070 00 04280</t>
  </si>
  <si>
    <t>070 00 S3350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</si>
  <si>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</si>
  <si>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</si>
  <si>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</si>
  <si>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</si>
  <si>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</si>
  <si>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</si>
  <si>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</si>
  <si>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</si>
  <si>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</si>
  <si>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</si>
  <si>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070 00 S3340</t>
  </si>
  <si>
    <t>070 00 S3940</t>
  </si>
  <si>
    <t>070 00 S3950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</si>
  <si>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</si>
  <si>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990 00 08010</t>
  </si>
  <si>
    <t>990 00 08000</t>
  </si>
  <si>
    <t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</si>
  <si>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030 00 00000</t>
  </si>
  <si>
    <t>Муниципальная программа городского округа Тольятти «Молодой семье - доступное жилье» на 2014-2025 годы</t>
  </si>
  <si>
    <t>Финансовое обеспечение дорожной деятельности в рамках реализации национального проекта  «Безопасные и качественные автомобильные дороги»</t>
  </si>
  <si>
    <t>990 00 04100</t>
  </si>
  <si>
    <t>Муниципальная программа «Культура Тольятти на 2019-2023 годы»</t>
  </si>
  <si>
    <t>070 Е1 5520Z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</si>
  <si>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</si>
  <si>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>070 00 S4940</t>
  </si>
  <si>
    <t>070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</si>
  <si>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</si>
  <si>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</si>
  <si>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</si>
  <si>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Мероприятия на поддержку отрасли культуры</t>
  </si>
  <si>
    <t>Мероприятия на обеспечение деятельности органов местного самоуправления в области физической культуры и спорта</t>
  </si>
  <si>
    <t>152 F1 50210</t>
  </si>
  <si>
    <t>152 F1 5021Z</t>
  </si>
  <si>
    <t>Стимулирование программ развития жилищного строительства субъектов Российской Федерации</t>
  </si>
  <si>
    <t>100 F1 50210</t>
  </si>
  <si>
    <t>450</t>
  </si>
  <si>
    <t>100 F1 5021Z</t>
  </si>
  <si>
    <t>Бюджетные инвестиции иным юридическим лицам</t>
  </si>
  <si>
    <t>070 00 S4950</t>
  </si>
  <si>
    <t>от ____________№______</t>
  </si>
  <si>
    <t>050 00 75000</t>
  </si>
  <si>
    <t>Субвенции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</si>
  <si>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</si>
  <si>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</si>
  <si>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</si>
  <si>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</si>
  <si>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</si>
  <si>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</si>
  <si>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320</t>
  </si>
  <si>
    <t>Организация деятельности в сфере охраны окружающей среды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</si>
  <si>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</si>
  <si>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</si>
  <si>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</si>
  <si>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990 00 75000</t>
  </si>
  <si>
    <t>990 00 75120</t>
  </si>
  <si>
    <t>990 00 75180</t>
  </si>
  <si>
    <t>990 00 75190</t>
  </si>
  <si>
    <t>990 00 75200</t>
  </si>
  <si>
    <t>220 00 75000</t>
  </si>
  <si>
    <t>Организация деятельности в сфере обеспечения жильем отдельных категорий граждан</t>
  </si>
  <si>
    <t>220 00 75080</t>
  </si>
  <si>
    <t>220 00 75180</t>
  </si>
  <si>
    <t>220 00 75190</t>
  </si>
  <si>
    <t>990 00 75080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</si>
  <si>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</si>
  <si>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</si>
  <si>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</si>
  <si>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</si>
  <si>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</si>
  <si>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</si>
  <si>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</si>
  <si>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</si>
  <si>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</si>
  <si>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</si>
  <si>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</si>
  <si>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</si>
  <si>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</si>
  <si>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</si>
  <si>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</si>
  <si>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</si>
  <si>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</si>
  <si>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</si>
  <si>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</si>
  <si>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</si>
  <si>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</si>
  <si>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 xml:space="preserve">Строительство, реконструкция и модернизация систем водоснабжения, водоочистки и водоотведения 
</t>
  </si>
  <si>
    <t>990 00 S3470</t>
  </si>
  <si>
    <t>070 00 75470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</si>
  <si>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</si>
  <si>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990 00 02280</t>
  </si>
  <si>
    <t>990 00 04280</t>
  </si>
  <si>
    <t>070 00 S4720</t>
  </si>
  <si>
    <t>110 00 00000</t>
  </si>
  <si>
    <t>110 00 04000</t>
  </si>
  <si>
    <t>110 00 04460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</si>
  <si>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</si>
  <si>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990 00 02200</t>
  </si>
  <si>
    <t>990 00 04240</t>
  </si>
  <si>
    <t>990 00 04230</t>
  </si>
  <si>
    <t>990 00 04220</t>
  </si>
  <si>
    <t>990 00 04210</t>
  </si>
  <si>
    <t>990 00 04200</t>
  </si>
  <si>
    <t>990 00 02240</t>
  </si>
  <si>
    <t>990 00 02230</t>
  </si>
  <si>
    <t>990 00 02220</t>
  </si>
  <si>
    <t>990 00 02210</t>
  </si>
  <si>
    <t>990 00 04510</t>
  </si>
  <si>
    <t>280 00 10020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</si>
  <si>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</si>
  <si>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990 00 04150</t>
  </si>
  <si>
    <t>020 00 00000</t>
  </si>
  <si>
    <t>020 00 02000</t>
  </si>
  <si>
    <t>020 00 02280</t>
  </si>
  <si>
    <t>020 00 04000</t>
  </si>
  <si>
    <t>020 00 04280</t>
  </si>
  <si>
    <t>Муниципальная программа «Развитие физической культуры и спорта в городском округе Тольятти на 2022-2026 годы»</t>
  </si>
  <si>
    <t>020 00 02360</t>
  </si>
  <si>
    <t>020 00 04600</t>
  </si>
  <si>
    <t>020 00 04360</t>
  </si>
  <si>
    <t>020 00 02290</t>
  </si>
  <si>
    <t>020 00 04290</t>
  </si>
  <si>
    <t>020 00 S4680</t>
  </si>
  <si>
    <t>090 00 04290</t>
  </si>
  <si>
    <t>110 00 02000</t>
  </si>
  <si>
    <t>110 00 02470</t>
  </si>
  <si>
    <t>110 00 04470</t>
  </si>
  <si>
    <t>Муниципальная программа «Противодействие коррупции в городском округе Тольятти на 2022-2026 годы»</t>
  </si>
  <si>
    <t>020 00 04100</t>
  </si>
  <si>
    <t>155 00 06530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</si>
  <si>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</si>
  <si>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</si>
  <si>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Иные нераспределенные бюджетные ассигнования на реализацию инициативных проектов</t>
  </si>
  <si>
    <t>990 00 04710</t>
  </si>
  <si>
    <t>990 00 02390</t>
  </si>
  <si>
    <t>990 00 12390</t>
  </si>
  <si>
    <t>990 00 S3250</t>
  </si>
  <si>
    <t>240 00 00000</t>
  </si>
  <si>
    <t>240 00 04000</t>
  </si>
  <si>
    <t>240 00 04420</t>
  </si>
  <si>
    <t>Муниципальная программа «Охрана окружающей среды на территории городского округа Тольятти на 2022-2026 годы»</t>
  </si>
  <si>
    <t>240 00 04440</t>
  </si>
  <si>
    <t>240 00 04450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</si>
  <si>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</si>
  <si>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990 00 S4430</t>
  </si>
  <si>
    <t>990 00 S3810</t>
  </si>
  <si>
    <t>990 00 S3800</t>
  </si>
  <si>
    <t>160 00 10050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</si>
  <si>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</si>
  <si>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</si>
  <si>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</si>
  <si>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</si>
  <si>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 xml:space="preserve">155 00 00000 </t>
  </si>
  <si>
    <t xml:space="preserve">340 00 00000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</si>
  <si>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2023 И 2024 ГОДОВ</t>
  </si>
  <si>
    <t>990 00 S4440</t>
  </si>
  <si>
    <t>230 00 S4440</t>
  </si>
  <si>
    <t>Приложение 5</t>
  </si>
  <si>
    <t>Организация транспортного обслуживания населения на садово-дачные массивы</t>
  </si>
  <si>
    <t>220 00 75130</t>
  </si>
  <si>
    <t>Организация деятельности административных комиссий</t>
  </si>
  <si>
    <t>220 00 75160</t>
  </si>
  <si>
    <t>220 00 75200</t>
  </si>
  <si>
    <t>Организация деятельности в сфере архивного дела</t>
  </si>
  <si>
    <t>220 00 75150</t>
  </si>
  <si>
    <t>Обеспечение жильем граждан, проработавших в тылу в период Великой Отечественной войны</t>
  </si>
  <si>
    <t>990 00 75090</t>
  </si>
  <si>
    <t>155 00 75000</t>
  </si>
  <si>
    <t>155 00 75130</t>
  </si>
  <si>
    <t>990 00 75130</t>
  </si>
  <si>
    <t>990 00 75160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</si>
  <si>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</si>
  <si>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990 00 75150</t>
  </si>
  <si>
    <t>Изменения</t>
  </si>
  <si>
    <t>Контрольно-счетная палата городского округа Тольятти Самарской области</t>
  </si>
  <si>
    <t>Председатель, заместитель и аудиторы контрольно-счетной палаты муниципального образования</t>
  </si>
  <si>
    <t>990 00 11050</t>
  </si>
  <si>
    <t>Приложение 4</t>
  </si>
  <si>
    <t>от 08.12.2021 г. № 1128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</si>
</sst>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000000"/>
  </numFmts>
  <fonts count="23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color theme="4" tint="0.7999816888943144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28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9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3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3" fontId="6" fillId="0" borderId="1" xfId="4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wrapText="1"/>
    </xf>
    <xf numFmtId="49" fontId="5" fillId="0" borderId="1" xfId="4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/>
    <xf numFmtId="11" fontId="4" fillId="0" borderId="1" xfId="0" applyNumberFormat="1" applyFont="1" applyFill="1" applyBorder="1" applyAlignment="1">
      <alignment horizontal="left" wrapText="1"/>
    </xf>
    <xf numFmtId="166" fontId="4" fillId="0" borderId="1" xfId="0" applyNumberFormat="1" applyFont="1" applyFill="1" applyBorder="1" applyAlignment="1">
      <alignment horizontal="center" wrapText="1"/>
    </xf>
    <xf numFmtId="49" fontId="5" fillId="0" borderId="1" xfId="5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1" fontId="4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0" fillId="0" borderId="0" xfId="0" applyFont="1" applyFill="1" applyAlignment="1"/>
    <xf numFmtId="165" fontId="1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11" fontId="5" fillId="0" borderId="1" xfId="2" applyNumberFormat="1" applyFont="1" applyFill="1" applyBorder="1" applyAlignment="1">
      <alignment horizontal="left" wrapText="1"/>
    </xf>
    <xf numFmtId="49" fontId="5" fillId="0" borderId="1" xfId="2" applyNumberFormat="1" applyFont="1" applyFill="1" applyBorder="1" applyAlignment="1">
      <alignment horizontal="center"/>
    </xf>
    <xf numFmtId="11" fontId="6" fillId="0" borderId="1" xfId="2" applyNumberFormat="1" applyFont="1" applyFill="1" applyBorder="1" applyAlignment="1">
      <alignment horizontal="left" wrapText="1"/>
    </xf>
    <xf numFmtId="49" fontId="6" fillId="0" borderId="1" xfId="2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/>
    </xf>
    <xf numFmtId="11" fontId="4" fillId="0" borderId="1" xfId="2" applyNumberFormat="1" applyFont="1" applyFill="1" applyBorder="1" applyAlignment="1">
      <alignment horizontal="left" wrapText="1"/>
    </xf>
    <xf numFmtId="3" fontId="4" fillId="0" borderId="1" xfId="2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0" fillId="2" borderId="0" xfId="0" applyFont="1" applyFill="1"/>
    <xf numFmtId="0" fontId="4" fillId="2" borderId="1" xfId="0" applyFont="1" applyFill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1" fontId="4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 wrapText="1"/>
    </xf>
    <xf numFmtId="165" fontId="4" fillId="0" borderId="1" xfId="9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wrapText="1"/>
    </xf>
    <xf numFmtId="11" fontId="4" fillId="3" borderId="1" xfId="2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wrapText="1"/>
    </xf>
    <xf numFmtId="0" fontId="0" fillId="4" borderId="0" xfId="0" applyFont="1" applyFill="1"/>
    <xf numFmtId="0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1" fontId="6" fillId="2" borderId="1" xfId="2" applyNumberFormat="1" applyFont="1" applyFill="1" applyBorder="1" applyAlignment="1">
      <alignment horizontal="left" wrapText="1"/>
    </xf>
    <xf numFmtId="49" fontId="6" fillId="2" borderId="1" xfId="2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11" fontId="19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11" fontId="4" fillId="2" borderId="1" xfId="2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 wrapText="1"/>
    </xf>
    <xf numFmtId="0" fontId="0" fillId="3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165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0" fontId="9" fillId="2" borderId="0" xfId="0" applyFont="1" applyFill="1"/>
    <xf numFmtId="0" fontId="4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left" wrapText="1"/>
    </xf>
    <xf numFmtId="0" fontId="4" fillId="0" borderId="1" xfId="9" applyFont="1" applyFill="1" applyBorder="1" applyAlignment="1">
      <alignment horizontal="left"/>
    </xf>
    <xf numFmtId="0" fontId="4" fillId="0" borderId="1" xfId="9" applyFont="1" applyFill="1" applyBorder="1" applyAlignment="1">
      <alignment horizontal="left" wrapText="1"/>
    </xf>
    <xf numFmtId="0" fontId="4" fillId="0" borderId="4" xfId="9" applyFont="1" applyFill="1" applyBorder="1" applyAlignment="1">
      <alignment horizontal="left" wrapText="1"/>
    </xf>
    <xf numFmtId="0" fontId="6" fillId="0" borderId="1" xfId="10" applyFont="1" applyFill="1" applyBorder="1" applyAlignment="1">
      <alignment horizontal="left" wrapText="1"/>
    </xf>
    <xf numFmtId="0" fontId="6" fillId="0" borderId="1" xfId="10" applyNumberFormat="1" applyFont="1" applyFill="1" applyBorder="1" applyAlignment="1">
      <alignment horizontal="center" wrapText="1"/>
    </xf>
    <xf numFmtId="49" fontId="6" fillId="0" borderId="1" xfId="10" applyNumberFormat="1" applyFont="1" applyFill="1" applyBorder="1" applyAlignment="1">
      <alignment horizontal="center" wrapText="1"/>
    </xf>
    <xf numFmtId="0" fontId="4" fillId="0" borderId="1" xfId="10" applyNumberFormat="1" applyFont="1" applyFill="1" applyBorder="1" applyAlignment="1">
      <alignment horizontal="center" wrapText="1"/>
    </xf>
    <xf numFmtId="49" fontId="4" fillId="0" borderId="1" xfId="10" applyNumberFormat="1" applyFont="1" applyFill="1" applyBorder="1" applyAlignment="1">
      <alignment horizontal="center" wrapText="1"/>
    </xf>
    <xf numFmtId="0" fontId="4" fillId="0" borderId="1" xfId="10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left" wrapText="1"/>
    </xf>
    <xf numFmtId="0" fontId="4" fillId="3" borderId="1" xfId="0" applyNumberFormat="1" applyFont="1" applyFill="1" applyBorder="1" applyAlignment="1">
      <alignment horizontal="left" wrapText="1"/>
    </xf>
    <xf numFmtId="3" fontId="4" fillId="3" borderId="1" xfId="4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wrapText="1"/>
    </xf>
    <xf numFmtId="3" fontId="6" fillId="3" borderId="1" xfId="4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5" fillId="3" borderId="1" xfId="4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0" fontId="0" fillId="3" borderId="1" xfId="0" applyFont="1" applyFill="1" applyBorder="1" applyAlignment="1"/>
    <xf numFmtId="3" fontId="12" fillId="3" borderId="1" xfId="0" applyNumberFormat="1" applyFont="1" applyFill="1" applyBorder="1" applyAlignment="1">
      <alignment horizontal="center"/>
    </xf>
    <xf numFmtId="3" fontId="5" fillId="3" borderId="1" xfId="5" applyNumberFormat="1" applyFont="1" applyFill="1" applyBorder="1" applyAlignment="1">
      <alignment horizontal="center"/>
    </xf>
    <xf numFmtId="3" fontId="6" fillId="3" borderId="1" xfId="5" applyNumberFormat="1" applyFont="1" applyFill="1" applyBorder="1" applyAlignment="1">
      <alignment horizontal="center"/>
    </xf>
    <xf numFmtId="3" fontId="4" fillId="3" borderId="1" xfId="5" applyNumberFormat="1" applyFont="1" applyFill="1" applyBorder="1" applyAlignment="1">
      <alignment horizontal="center"/>
    </xf>
    <xf numFmtId="0" fontId="16" fillId="3" borderId="1" xfId="0" applyFont="1" applyFill="1" applyBorder="1" applyAlignment="1"/>
    <xf numFmtId="3" fontId="12" fillId="3" borderId="1" xfId="4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 wrapText="1"/>
    </xf>
    <xf numFmtId="0" fontId="0" fillId="3" borderId="0" xfId="0" applyFont="1" applyFill="1" applyAlignment="1"/>
    <xf numFmtId="3" fontId="5" fillId="3" borderId="1" xfId="1" applyNumberFormat="1" applyFont="1" applyFill="1" applyBorder="1" applyAlignment="1">
      <alignment horizontal="center"/>
    </xf>
    <xf numFmtId="3" fontId="6" fillId="3" borderId="1" xfId="1" applyNumberFormat="1" applyFont="1" applyFill="1" applyBorder="1" applyAlignment="1">
      <alignment horizontal="center"/>
    </xf>
    <xf numFmtId="3" fontId="6" fillId="3" borderId="1" xfId="2" applyNumberFormat="1" applyFont="1" applyFill="1" applyBorder="1" applyAlignment="1">
      <alignment horizontal="center"/>
    </xf>
    <xf numFmtId="3" fontId="4" fillId="3" borderId="1" xfId="2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0" fontId="4" fillId="2" borderId="1" xfId="9" applyFont="1" applyFill="1" applyBorder="1" applyAlignment="1">
      <alignment horizontal="left" wrapText="1"/>
    </xf>
    <xf numFmtId="166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11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11" fontId="4" fillId="2" borderId="1" xfId="0" applyNumberFormat="1" applyFont="1" applyFill="1" applyBorder="1" applyAlignment="1">
      <alignment wrapText="1"/>
    </xf>
    <xf numFmtId="0" fontId="4" fillId="2" borderId="4" xfId="9" applyFont="1" applyFill="1" applyBorder="1" applyAlignment="1">
      <alignment horizontal="left" wrapText="1"/>
    </xf>
    <xf numFmtId="0" fontId="4" fillId="2" borderId="1" xfId="1" applyNumberFormat="1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 wrapText="1"/>
    </xf>
    <xf numFmtId="3" fontId="4" fillId="2" borderId="1" xfId="4" applyNumberFormat="1" applyFont="1" applyFill="1" applyBorder="1" applyAlignment="1">
      <alignment horizontal="center"/>
    </xf>
    <xf numFmtId="49" fontId="6" fillId="2" borderId="1" xfId="4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3" fontId="6" fillId="2" borderId="1" xfId="4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49" fontId="17" fillId="2" borderId="1" xfId="0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/>
    </xf>
    <xf numFmtId="0" fontId="15" fillId="2" borderId="1" xfId="1" applyFont="1" applyFill="1" applyBorder="1" applyAlignment="1">
      <alignment horizontal="left" wrapText="1"/>
    </xf>
    <xf numFmtId="3" fontId="12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/>
    <xf numFmtId="49" fontId="4" fillId="3" borderId="1" xfId="0" applyNumberFormat="1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0" fontId="19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4" xfId="0" applyNumberFormat="1" applyFont="1" applyFill="1" applyBorder="1" applyAlignment="1">
      <alignment horizontal="center" wrapText="1"/>
    </xf>
    <xf numFmtId="3" fontId="4" fillId="2" borderId="1" xfId="2" applyNumberFormat="1" applyFont="1" applyFill="1" applyBorder="1" applyAlignment="1">
      <alignment horizontal="center"/>
    </xf>
    <xf numFmtId="0" fontId="4" fillId="5" borderId="0" xfId="0" applyFont="1" applyFill="1"/>
    <xf numFmtId="3" fontId="5" fillId="5" borderId="1" xfId="0" applyNumberFormat="1" applyFont="1" applyFill="1" applyBorder="1" applyAlignment="1">
      <alignment horizontal="center" wrapText="1"/>
    </xf>
    <xf numFmtId="3" fontId="6" fillId="5" borderId="1" xfId="4" applyNumberFormat="1" applyFont="1" applyFill="1" applyBorder="1" applyAlignment="1">
      <alignment horizontal="center"/>
    </xf>
    <xf numFmtId="3" fontId="4" fillId="5" borderId="1" xfId="4" applyNumberFormat="1" applyFont="1" applyFill="1" applyBorder="1" applyAlignment="1">
      <alignment horizontal="center"/>
    </xf>
    <xf numFmtId="3" fontId="4" fillId="5" borderId="1" xfId="0" applyNumberFormat="1" applyFont="1" applyFill="1" applyBorder="1" applyAlignment="1">
      <alignment horizontal="center" wrapText="1"/>
    </xf>
    <xf numFmtId="3" fontId="4" fillId="5" borderId="1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/>
    </xf>
    <xf numFmtId="3" fontId="5" fillId="5" borderId="1" xfId="4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 wrapText="1"/>
    </xf>
    <xf numFmtId="0" fontId="0" fillId="5" borderId="1" xfId="0" applyFont="1" applyFill="1" applyBorder="1" applyAlignment="1"/>
    <xf numFmtId="3" fontId="12" fillId="5" borderId="1" xfId="0" applyNumberFormat="1" applyFont="1" applyFill="1" applyBorder="1" applyAlignment="1">
      <alignment horizontal="center"/>
    </xf>
    <xf numFmtId="3" fontId="5" fillId="5" borderId="1" xfId="5" applyNumberFormat="1" applyFont="1" applyFill="1" applyBorder="1" applyAlignment="1">
      <alignment horizontal="center"/>
    </xf>
    <xf numFmtId="3" fontId="6" fillId="5" borderId="1" xfId="5" applyNumberFormat="1" applyFont="1" applyFill="1" applyBorder="1" applyAlignment="1">
      <alignment horizontal="center"/>
    </xf>
    <xf numFmtId="3" fontId="4" fillId="5" borderId="1" xfId="5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/>
    <xf numFmtId="3" fontId="12" fillId="5" borderId="1" xfId="4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 wrapText="1"/>
    </xf>
    <xf numFmtId="0" fontId="0" fillId="5" borderId="0" xfId="0" applyFont="1" applyFill="1" applyAlignment="1"/>
    <xf numFmtId="3" fontId="5" fillId="5" borderId="1" xfId="1" applyNumberFormat="1" applyFont="1" applyFill="1" applyBorder="1" applyAlignment="1">
      <alignment horizontal="center"/>
    </xf>
    <xf numFmtId="3" fontId="6" fillId="5" borderId="1" xfId="1" applyNumberFormat="1" applyFont="1" applyFill="1" applyBorder="1" applyAlignment="1">
      <alignment horizontal="center"/>
    </xf>
    <xf numFmtId="3" fontId="6" fillId="5" borderId="1" xfId="2" applyNumberFormat="1" applyFont="1" applyFill="1" applyBorder="1" applyAlignment="1">
      <alignment horizontal="center"/>
    </xf>
    <xf numFmtId="3" fontId="4" fillId="5" borderId="1" xfId="2" applyNumberFormat="1" applyFont="1" applyFill="1" applyBorder="1" applyAlignment="1">
      <alignment horizontal="center"/>
    </xf>
    <xf numFmtId="3" fontId="5" fillId="5" borderId="1" xfId="2" applyNumberFormat="1" applyFont="1" applyFill="1" applyBorder="1" applyAlignment="1">
      <alignment horizontal="center"/>
    </xf>
    <xf numFmtId="0" fontId="0" fillId="5" borderId="0" xfId="0" applyFont="1" applyFill="1"/>
    <xf numFmtId="3" fontId="0" fillId="5" borderId="0" xfId="0" applyNumberFormat="1" applyFont="1" applyFill="1"/>
    <xf numFmtId="3" fontId="6" fillId="2" borderId="1" xfId="1" applyNumberFormat="1" applyFont="1" applyFill="1" applyBorder="1" applyAlignment="1">
      <alignment horizontal="center"/>
    </xf>
    <xf numFmtId="3" fontId="12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/>
    </xf>
    <xf numFmtId="3" fontId="5" fillId="0" borderId="1" xfId="1" applyNumberFormat="1" applyFon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0" fillId="5" borderId="7" xfId="0" applyFill="1" applyBorder="1" applyAlignment="1">
      <alignment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4" fillId="5" borderId="0" xfId="0" applyFont="1" applyFill="1" applyAlignment="1">
      <alignment horizontal="right"/>
    </xf>
    <xf numFmtId="0" fontId="5" fillId="0" borderId="6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</cellXfs>
  <cellStyles count="11">
    <cellStyle name="Обычный" xfId="0" builtinId="0"/>
    <cellStyle name="Обычный 2" xfId="1"/>
    <cellStyle name="Обычный 2 2" xfId="10"/>
    <cellStyle name="Обычный 3" xfId="6"/>
    <cellStyle name="Обычный 4" xfId="8"/>
    <cellStyle name="Обычный 8" xfId="2"/>
    <cellStyle name="Обычный_Информация на общ обсужд проект 2017 1 этап" xfId="9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8"/>
  <sheetViews>
    <sheetView showZeros="0" tabSelected="1" view="pageBreakPreview" zoomScale="65" zoomScaleNormal="100" zoomScaleSheetLayoutView="65" workbookViewId="0">
      <selection activeCell="V10" sqref="V10"/>
    </sheetView>
  </sheetViews>
  <sheetFormatPr defaultRowHeight="16.5"/>
  <cols>
    <col min="1" max="1" width="62.140625" style="20" customWidth="1"/>
    <col min="2" max="2" width="5.7109375" style="4" customWidth="1"/>
    <col min="3" max="3" width="6.28515625" style="5" customWidth="1"/>
    <col min="4" max="4" width="5.85546875" style="5" customWidth="1"/>
    <col min="5" max="5" width="16.85546875" style="6" customWidth="1"/>
    <col min="6" max="6" width="6.42578125" style="5" customWidth="1"/>
    <col min="7" max="7" width="16.140625" style="249" hidden="1" customWidth="1"/>
    <col min="8" max="8" width="15.5703125" style="249" hidden="1" customWidth="1"/>
    <col min="9" max="9" width="15.42578125" style="249" hidden="1" customWidth="1"/>
    <col min="10" max="10" width="15.28515625" style="249" hidden="1" customWidth="1"/>
    <col min="11" max="14" width="15.42578125" style="7" hidden="1" customWidth="1"/>
    <col min="15" max="18" width="15.42578125" style="7" customWidth="1"/>
    <col min="19" max="16384" width="9.140625" style="7"/>
  </cols>
  <sheetData>
    <row r="1" spans="1:18" s="8" customFormat="1">
      <c r="A1" s="20"/>
      <c r="B1" s="4"/>
      <c r="C1" s="145"/>
      <c r="D1" s="145"/>
      <c r="E1" s="6"/>
      <c r="F1" s="145"/>
      <c r="G1" s="222"/>
      <c r="H1" s="222"/>
      <c r="I1" s="269" t="s">
        <v>686</v>
      </c>
      <c r="J1" s="269"/>
      <c r="Q1" s="283" t="s">
        <v>706</v>
      </c>
      <c r="R1" s="283"/>
    </row>
    <row r="2" spans="1:18" s="8" customFormat="1">
      <c r="A2" s="20"/>
      <c r="B2" s="4"/>
      <c r="C2" s="5"/>
      <c r="D2" s="5"/>
      <c r="E2" s="6"/>
      <c r="F2" s="5"/>
      <c r="G2" s="222"/>
      <c r="H2" s="222"/>
      <c r="I2" s="269" t="s">
        <v>411</v>
      </c>
      <c r="J2" s="269"/>
      <c r="Q2" s="283" t="s">
        <v>411</v>
      </c>
      <c r="R2" s="283"/>
    </row>
    <row r="3" spans="1:18" s="8" customFormat="1" ht="25.5" customHeight="1">
      <c r="A3" s="20"/>
      <c r="B3" s="4"/>
      <c r="C3" s="5"/>
      <c r="D3" s="5"/>
      <c r="E3" s="6"/>
      <c r="F3" s="5"/>
      <c r="G3" s="222"/>
      <c r="H3" s="222"/>
      <c r="I3" s="269" t="s">
        <v>569</v>
      </c>
      <c r="J3" s="269"/>
      <c r="Q3" s="283" t="s">
        <v>569</v>
      </c>
      <c r="R3" s="283"/>
    </row>
    <row r="4" spans="1:18" s="8" customFormat="1" ht="25.5" customHeight="1">
      <c r="A4" s="20"/>
      <c r="B4" s="4"/>
      <c r="C4" s="255"/>
      <c r="D4" s="255"/>
      <c r="E4" s="6"/>
      <c r="F4" s="255"/>
      <c r="G4" s="222"/>
      <c r="H4" s="222"/>
      <c r="I4" s="256"/>
      <c r="J4" s="256"/>
      <c r="Q4" s="284"/>
      <c r="R4" s="284"/>
    </row>
    <row r="5" spans="1:18" s="8" customFormat="1">
      <c r="A5" s="20"/>
      <c r="B5" s="4"/>
      <c r="C5" s="215"/>
      <c r="D5" s="215"/>
      <c r="E5" s="6"/>
      <c r="F5" s="215"/>
      <c r="G5" s="222"/>
      <c r="H5" s="222"/>
      <c r="I5" s="222"/>
      <c r="J5" s="222"/>
    </row>
    <row r="6" spans="1:18" s="8" customFormat="1">
      <c r="A6" s="20"/>
      <c r="B6" s="4"/>
      <c r="C6" s="255"/>
      <c r="D6" s="255"/>
      <c r="E6" s="6"/>
      <c r="F6" s="255"/>
      <c r="G6" s="222"/>
      <c r="H6" s="222"/>
      <c r="I6" s="222"/>
      <c r="J6" s="222"/>
      <c r="Q6" s="283" t="s">
        <v>686</v>
      </c>
      <c r="R6" s="283"/>
    </row>
    <row r="7" spans="1:18" s="8" customFormat="1">
      <c r="A7" s="20"/>
      <c r="B7" s="4"/>
      <c r="C7" s="255"/>
      <c r="D7" s="255"/>
      <c r="E7" s="6"/>
      <c r="F7" s="255"/>
      <c r="G7" s="222"/>
      <c r="H7" s="222"/>
      <c r="I7" s="222"/>
      <c r="J7" s="222"/>
      <c r="Q7" s="283" t="s">
        <v>411</v>
      </c>
      <c r="R7" s="283"/>
    </row>
    <row r="8" spans="1:18" s="8" customFormat="1">
      <c r="A8" s="20"/>
      <c r="B8" s="4"/>
      <c r="C8" s="255"/>
      <c r="D8" s="255"/>
      <c r="E8" s="6"/>
      <c r="F8" s="255"/>
      <c r="G8" s="222"/>
      <c r="H8" s="222"/>
      <c r="I8" s="222"/>
      <c r="J8" s="222"/>
      <c r="Q8" s="283" t="s">
        <v>707</v>
      </c>
      <c r="R8" s="283"/>
    </row>
    <row r="9" spans="1:18" s="8" customFormat="1" ht="24.75" customHeight="1">
      <c r="A9" s="20"/>
      <c r="B9" s="4"/>
      <c r="C9" s="215"/>
      <c r="D9" s="215"/>
      <c r="E9" s="6"/>
      <c r="F9" s="215"/>
      <c r="G9" s="222"/>
      <c r="H9" s="222"/>
      <c r="I9" s="222"/>
      <c r="J9" s="222"/>
    </row>
    <row r="10" spans="1:18" ht="130.5" customHeight="1">
      <c r="A10" s="270" t="s">
        <v>683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</row>
    <row r="11" spans="1:18" ht="21.75" customHeight="1">
      <c r="A11" s="272" t="s">
        <v>2</v>
      </c>
      <c r="B11" s="278" t="s">
        <v>10</v>
      </c>
      <c r="C11" s="275" t="s">
        <v>11</v>
      </c>
      <c r="D11" s="275" t="s">
        <v>12</v>
      </c>
      <c r="E11" s="275" t="s">
        <v>4</v>
      </c>
      <c r="F11" s="275" t="s">
        <v>5</v>
      </c>
      <c r="G11" s="264" t="s">
        <v>42</v>
      </c>
      <c r="H11" s="265"/>
      <c r="I11" s="265"/>
      <c r="J11" s="266"/>
      <c r="K11" s="258" t="s">
        <v>702</v>
      </c>
      <c r="L11" s="259"/>
      <c r="M11" s="259"/>
      <c r="N11" s="260"/>
      <c r="O11" s="258" t="s">
        <v>42</v>
      </c>
      <c r="P11" s="259"/>
      <c r="Q11" s="259"/>
      <c r="R11" s="260"/>
    </row>
    <row r="12" spans="1:18" ht="22.5" customHeight="1">
      <c r="A12" s="273"/>
      <c r="B12" s="279"/>
      <c r="C12" s="276"/>
      <c r="D12" s="276"/>
      <c r="E12" s="276"/>
      <c r="F12" s="276"/>
      <c r="G12" s="267">
        <v>2023</v>
      </c>
      <c r="H12" s="268"/>
      <c r="I12" s="267">
        <v>2024</v>
      </c>
      <c r="J12" s="266"/>
      <c r="K12" s="261">
        <v>2023</v>
      </c>
      <c r="L12" s="262"/>
      <c r="M12" s="261">
        <v>2024</v>
      </c>
      <c r="N12" s="260"/>
      <c r="O12" s="261">
        <v>2023</v>
      </c>
      <c r="P12" s="262"/>
      <c r="Q12" s="261">
        <v>2024</v>
      </c>
      <c r="R12" s="260"/>
    </row>
    <row r="13" spans="1:18" ht="30.75" customHeight="1">
      <c r="A13" s="273"/>
      <c r="B13" s="279"/>
      <c r="C13" s="276"/>
      <c r="D13" s="276"/>
      <c r="E13" s="276"/>
      <c r="F13" s="276"/>
      <c r="G13" s="271" t="s">
        <v>290</v>
      </c>
      <c r="H13" s="271" t="s">
        <v>320</v>
      </c>
      <c r="I13" s="271" t="s">
        <v>290</v>
      </c>
      <c r="J13" s="271" t="s">
        <v>320</v>
      </c>
      <c r="K13" s="263" t="s">
        <v>290</v>
      </c>
      <c r="L13" s="263" t="s">
        <v>320</v>
      </c>
      <c r="M13" s="263" t="s">
        <v>290</v>
      </c>
      <c r="N13" s="263" t="s">
        <v>320</v>
      </c>
      <c r="O13" s="263" t="s">
        <v>290</v>
      </c>
      <c r="P13" s="263" t="s">
        <v>320</v>
      </c>
      <c r="Q13" s="263" t="s">
        <v>290</v>
      </c>
      <c r="R13" s="263" t="s">
        <v>320</v>
      </c>
    </row>
    <row r="14" spans="1:18" ht="92.25" customHeight="1">
      <c r="A14" s="274"/>
      <c r="B14" s="280"/>
      <c r="C14" s="277"/>
      <c r="D14" s="277"/>
      <c r="E14" s="277"/>
      <c r="F14" s="277"/>
      <c r="G14" s="271"/>
      <c r="H14" s="271"/>
      <c r="I14" s="271"/>
      <c r="J14" s="271"/>
      <c r="K14" s="263"/>
      <c r="L14" s="263"/>
      <c r="M14" s="263"/>
      <c r="N14" s="263"/>
      <c r="O14" s="263"/>
      <c r="P14" s="263"/>
      <c r="Q14" s="263"/>
      <c r="R14" s="263"/>
    </row>
    <row r="15" spans="1:18" s="2" customFormat="1" ht="20.25">
      <c r="A15" s="21" t="s">
        <v>6</v>
      </c>
      <c r="B15" s="22">
        <v>900</v>
      </c>
      <c r="C15" s="23"/>
      <c r="D15" s="23"/>
      <c r="E15" s="24"/>
      <c r="F15" s="22"/>
      <c r="G15" s="223">
        <f>G16+G36+G47</f>
        <v>126653</v>
      </c>
      <c r="H15" s="223"/>
      <c r="I15" s="223">
        <f>I16+I36+I47</f>
        <v>126653</v>
      </c>
      <c r="J15" s="223">
        <f>J16+J36+J47</f>
        <v>0</v>
      </c>
      <c r="K15" s="162">
        <f>K16+K36+K47</f>
        <v>-19435</v>
      </c>
      <c r="L15" s="162"/>
      <c r="M15" s="162">
        <f>M16+M36+M47</f>
        <v>-19477</v>
      </c>
      <c r="N15" s="162">
        <f>N16+N36+N47</f>
        <v>0</v>
      </c>
      <c r="O15" s="162">
        <f>O16+O36+O47</f>
        <v>107218</v>
      </c>
      <c r="P15" s="162"/>
      <c r="Q15" s="162">
        <f>Q16+Q36+Q47</f>
        <v>107176</v>
      </c>
      <c r="R15" s="162">
        <f>R16+R36+R47</f>
        <v>0</v>
      </c>
    </row>
    <row r="16" spans="1:18" s="1" customFormat="1" ht="82.5" customHeight="1">
      <c r="A16" s="25" t="s">
        <v>0</v>
      </c>
      <c r="B16" s="26">
        <f t="shared" ref="B16:B21" si="0">B15</f>
        <v>900</v>
      </c>
      <c r="C16" s="26" t="s">
        <v>13</v>
      </c>
      <c r="D16" s="26" t="s">
        <v>14</v>
      </c>
      <c r="E16" s="27"/>
      <c r="F16" s="26"/>
      <c r="G16" s="224">
        <f t="shared" ref="G16:G17" si="1">G17</f>
        <v>76225</v>
      </c>
      <c r="H16" s="224"/>
      <c r="I16" s="224">
        <f>I17</f>
        <v>76225</v>
      </c>
      <c r="J16" s="224">
        <f>J17</f>
        <v>0</v>
      </c>
      <c r="K16" s="163">
        <f t="shared" ref="K16:K17" si="2">K17</f>
        <v>-438</v>
      </c>
      <c r="L16" s="163"/>
      <c r="M16" s="163">
        <f>M17</f>
        <v>-438</v>
      </c>
      <c r="N16" s="163">
        <f>N17</f>
        <v>0</v>
      </c>
      <c r="O16" s="163">
        <f t="shared" ref="O16:O17" si="3">O17</f>
        <v>75787</v>
      </c>
      <c r="P16" s="163"/>
      <c r="Q16" s="163">
        <f>Q17</f>
        <v>75787</v>
      </c>
      <c r="R16" s="163">
        <f>R17</f>
        <v>0</v>
      </c>
    </row>
    <row r="17" spans="1:18">
      <c r="A17" s="12" t="s">
        <v>17</v>
      </c>
      <c r="B17" s="10">
        <f t="shared" si="0"/>
        <v>900</v>
      </c>
      <c r="C17" s="10" t="s">
        <v>13</v>
      </c>
      <c r="D17" s="10" t="s">
        <v>14</v>
      </c>
      <c r="E17" s="9" t="s">
        <v>55</v>
      </c>
      <c r="F17" s="10"/>
      <c r="G17" s="225">
        <f t="shared" si="1"/>
        <v>76225</v>
      </c>
      <c r="H17" s="225"/>
      <c r="I17" s="225">
        <f>I18</f>
        <v>76225</v>
      </c>
      <c r="J17" s="225">
        <f>J18</f>
        <v>0</v>
      </c>
      <c r="K17" s="161">
        <f t="shared" si="2"/>
        <v>-438</v>
      </c>
      <c r="L17" s="161"/>
      <c r="M17" s="161">
        <f>M18</f>
        <v>-438</v>
      </c>
      <c r="N17" s="161">
        <f>N18</f>
        <v>0</v>
      </c>
      <c r="O17" s="161">
        <f t="shared" si="3"/>
        <v>75787</v>
      </c>
      <c r="P17" s="161"/>
      <c r="Q17" s="161">
        <f>Q18</f>
        <v>75787</v>
      </c>
      <c r="R17" s="161">
        <f>R18</f>
        <v>0</v>
      </c>
    </row>
    <row r="18" spans="1:18" ht="33">
      <c r="A18" s="12" t="s">
        <v>25</v>
      </c>
      <c r="B18" s="10">
        <f t="shared" si="0"/>
        <v>900</v>
      </c>
      <c r="C18" s="10" t="s">
        <v>13</v>
      </c>
      <c r="D18" s="10" t="s">
        <v>14</v>
      </c>
      <c r="E18" s="9" t="s">
        <v>56</v>
      </c>
      <c r="F18" s="10"/>
      <c r="G18" s="225">
        <f>G19+G22+G25</f>
        <v>76225</v>
      </c>
      <c r="H18" s="225"/>
      <c r="I18" s="225">
        <f>I19+I22+I25</f>
        <v>76225</v>
      </c>
      <c r="J18" s="225">
        <f>J19+J22+J25</f>
        <v>0</v>
      </c>
      <c r="K18" s="161">
        <f>K19+K22+K25</f>
        <v>-438</v>
      </c>
      <c r="L18" s="161"/>
      <c r="M18" s="161">
        <f>M19+M22+M25</f>
        <v>-438</v>
      </c>
      <c r="N18" s="161">
        <f>N19+N22+N25</f>
        <v>0</v>
      </c>
      <c r="O18" s="161">
        <f>O19+O22+O25</f>
        <v>75787</v>
      </c>
      <c r="P18" s="161"/>
      <c r="Q18" s="161">
        <f>Q19+Q22+Q25</f>
        <v>75787</v>
      </c>
      <c r="R18" s="161">
        <f>R19+R22+R25</f>
        <v>0</v>
      </c>
    </row>
    <row r="19" spans="1:18" ht="33">
      <c r="A19" s="12" t="s">
        <v>7</v>
      </c>
      <c r="B19" s="10">
        <f t="shared" si="0"/>
        <v>900</v>
      </c>
      <c r="C19" s="10" t="s">
        <v>13</v>
      </c>
      <c r="D19" s="10" t="s">
        <v>14</v>
      </c>
      <c r="E19" s="9" t="s">
        <v>57</v>
      </c>
      <c r="F19" s="10"/>
      <c r="G19" s="225">
        <f t="shared" ref="G19:G20" si="4">G20</f>
        <v>2609</v>
      </c>
      <c r="H19" s="225"/>
      <c r="I19" s="225">
        <f>I20</f>
        <v>2609</v>
      </c>
      <c r="J19" s="225">
        <f>J20</f>
        <v>0</v>
      </c>
      <c r="K19" s="161">
        <f t="shared" ref="K19:K20" si="5">K20</f>
        <v>0</v>
      </c>
      <c r="L19" s="161"/>
      <c r="M19" s="161">
        <f>M20</f>
        <v>0</v>
      </c>
      <c r="N19" s="161">
        <f>N20</f>
        <v>0</v>
      </c>
      <c r="O19" s="161">
        <f t="shared" ref="O19:O20" si="6">O20</f>
        <v>2609</v>
      </c>
      <c r="P19" s="161"/>
      <c r="Q19" s="161">
        <f>Q20</f>
        <v>2609</v>
      </c>
      <c r="R19" s="161">
        <f>R20</f>
        <v>0</v>
      </c>
    </row>
    <row r="20" spans="1:18" ht="70.5" customHeight="1">
      <c r="A20" s="12" t="s">
        <v>21</v>
      </c>
      <c r="B20" s="10">
        <f t="shared" si="0"/>
        <v>900</v>
      </c>
      <c r="C20" s="10" t="s">
        <v>13</v>
      </c>
      <c r="D20" s="10" t="s">
        <v>14</v>
      </c>
      <c r="E20" s="9" t="s">
        <v>57</v>
      </c>
      <c r="F20" s="10" t="s">
        <v>22</v>
      </c>
      <c r="G20" s="226">
        <f t="shared" si="4"/>
        <v>2609</v>
      </c>
      <c r="H20" s="226"/>
      <c r="I20" s="226">
        <f>I21</f>
        <v>2609</v>
      </c>
      <c r="J20" s="226">
        <f>J21</f>
        <v>0</v>
      </c>
      <c r="K20" s="96">
        <f t="shared" si="5"/>
        <v>0</v>
      </c>
      <c r="L20" s="96"/>
      <c r="M20" s="96">
        <f>M21</f>
        <v>0</v>
      </c>
      <c r="N20" s="96">
        <f>N21</f>
        <v>0</v>
      </c>
      <c r="O20" s="96">
        <f t="shared" si="6"/>
        <v>2609</v>
      </c>
      <c r="P20" s="96"/>
      <c r="Q20" s="96">
        <f>Q21</f>
        <v>2609</v>
      </c>
      <c r="R20" s="96">
        <f>R21</f>
        <v>0</v>
      </c>
    </row>
    <row r="21" spans="1:18" ht="33">
      <c r="A21" s="12" t="s">
        <v>43</v>
      </c>
      <c r="B21" s="10">
        <f t="shared" si="0"/>
        <v>900</v>
      </c>
      <c r="C21" s="10" t="s">
        <v>13</v>
      </c>
      <c r="D21" s="10" t="s">
        <v>14</v>
      </c>
      <c r="E21" s="9" t="s">
        <v>57</v>
      </c>
      <c r="F21" s="10" t="s">
        <v>49</v>
      </c>
      <c r="G21" s="226">
        <v>2609</v>
      </c>
      <c r="H21" s="226"/>
      <c r="I21" s="226">
        <v>2609</v>
      </c>
      <c r="J21" s="226"/>
      <c r="K21" s="96"/>
      <c r="L21" s="96"/>
      <c r="M21" s="96"/>
      <c r="N21" s="96"/>
      <c r="O21" s="96">
        <f>G21+K21</f>
        <v>2609</v>
      </c>
      <c r="P21" s="96">
        <f>H21+L21</f>
        <v>0</v>
      </c>
      <c r="Q21" s="96">
        <f>I21+M21</f>
        <v>2609</v>
      </c>
      <c r="R21" s="96">
        <f>J21+N21</f>
        <v>0</v>
      </c>
    </row>
    <row r="22" spans="1:18" ht="33">
      <c r="A22" s="12" t="s">
        <v>8</v>
      </c>
      <c r="B22" s="10">
        <f>B20</f>
        <v>900</v>
      </c>
      <c r="C22" s="10" t="s">
        <v>13</v>
      </c>
      <c r="D22" s="10" t="s">
        <v>14</v>
      </c>
      <c r="E22" s="9" t="s">
        <v>58</v>
      </c>
      <c r="F22" s="10"/>
      <c r="G22" s="226">
        <f t="shared" ref="G22:G23" si="7">G23</f>
        <v>1716</v>
      </c>
      <c r="H22" s="226"/>
      <c r="I22" s="226">
        <f>I23</f>
        <v>1716</v>
      </c>
      <c r="J22" s="226">
        <f>J23</f>
        <v>0</v>
      </c>
      <c r="K22" s="96">
        <f t="shared" ref="K22:K23" si="8">K23</f>
        <v>0</v>
      </c>
      <c r="L22" s="96"/>
      <c r="M22" s="96">
        <f>M23</f>
        <v>0</v>
      </c>
      <c r="N22" s="96">
        <f>N23</f>
        <v>0</v>
      </c>
      <c r="O22" s="96">
        <f t="shared" ref="O22:O23" si="9">O23</f>
        <v>1716</v>
      </c>
      <c r="P22" s="96"/>
      <c r="Q22" s="96">
        <f>Q23</f>
        <v>1716</v>
      </c>
      <c r="R22" s="96">
        <f>R23</f>
        <v>0</v>
      </c>
    </row>
    <row r="23" spans="1:18" ht="74.25" customHeight="1">
      <c r="A23" s="12" t="s">
        <v>21</v>
      </c>
      <c r="B23" s="10">
        <f>B22</f>
        <v>900</v>
      </c>
      <c r="C23" s="10" t="s">
        <v>13</v>
      </c>
      <c r="D23" s="10" t="s">
        <v>14</v>
      </c>
      <c r="E23" s="9" t="s">
        <v>58</v>
      </c>
      <c r="F23" s="10" t="s">
        <v>22</v>
      </c>
      <c r="G23" s="226">
        <f t="shared" si="7"/>
        <v>1716</v>
      </c>
      <c r="H23" s="226"/>
      <c r="I23" s="226">
        <f>I24</f>
        <v>1716</v>
      </c>
      <c r="J23" s="226">
        <f>J24</f>
        <v>0</v>
      </c>
      <c r="K23" s="96">
        <f t="shared" si="8"/>
        <v>0</v>
      </c>
      <c r="L23" s="96"/>
      <c r="M23" s="96">
        <f>M24</f>
        <v>0</v>
      </c>
      <c r="N23" s="96">
        <f>N24</f>
        <v>0</v>
      </c>
      <c r="O23" s="96">
        <f t="shared" si="9"/>
        <v>1716</v>
      </c>
      <c r="P23" s="96"/>
      <c r="Q23" s="96">
        <f>Q24</f>
        <v>1716</v>
      </c>
      <c r="R23" s="96">
        <f>R24</f>
        <v>0</v>
      </c>
    </row>
    <row r="24" spans="1:18" ht="33">
      <c r="A24" s="12" t="s">
        <v>43</v>
      </c>
      <c r="B24" s="10">
        <f>B23</f>
        <v>900</v>
      </c>
      <c r="C24" s="10" t="s">
        <v>13</v>
      </c>
      <c r="D24" s="10" t="s">
        <v>14</v>
      </c>
      <c r="E24" s="9" t="s">
        <v>58</v>
      </c>
      <c r="F24" s="10" t="s">
        <v>49</v>
      </c>
      <c r="G24" s="226">
        <v>1716</v>
      </c>
      <c r="H24" s="226"/>
      <c r="I24" s="226">
        <v>1716</v>
      </c>
      <c r="J24" s="226"/>
      <c r="K24" s="96"/>
      <c r="L24" s="96"/>
      <c r="M24" s="96"/>
      <c r="N24" s="96"/>
      <c r="O24" s="96">
        <f>G24+K24</f>
        <v>1716</v>
      </c>
      <c r="P24" s="96">
        <f>H24+L24</f>
        <v>0</v>
      </c>
      <c r="Q24" s="96">
        <f>I24+M24</f>
        <v>1716</v>
      </c>
      <c r="R24" s="96">
        <f>J24+N24</f>
        <v>0</v>
      </c>
    </row>
    <row r="25" spans="1:18">
      <c r="A25" s="12" t="s">
        <v>23</v>
      </c>
      <c r="B25" s="10">
        <f>B23</f>
        <v>900</v>
      </c>
      <c r="C25" s="10" t="s">
        <v>13</v>
      </c>
      <c r="D25" s="10" t="s">
        <v>14</v>
      </c>
      <c r="E25" s="9" t="s">
        <v>59</v>
      </c>
      <c r="F25" s="10"/>
      <c r="G25" s="226">
        <f t="shared" ref="G25:J25" si="10">G26+G28+G30+G32</f>
        <v>71900</v>
      </c>
      <c r="H25" s="226">
        <f t="shared" si="10"/>
        <v>0</v>
      </c>
      <c r="I25" s="226">
        <f t="shared" si="10"/>
        <v>71900</v>
      </c>
      <c r="J25" s="226">
        <f t="shared" si="10"/>
        <v>0</v>
      </c>
      <c r="K25" s="96">
        <f t="shared" ref="K25:R25" si="11">K26+K28+K30+K32</f>
        <v>-438</v>
      </c>
      <c r="L25" s="96">
        <f t="shared" si="11"/>
        <v>0</v>
      </c>
      <c r="M25" s="96">
        <f t="shared" si="11"/>
        <v>-438</v>
      </c>
      <c r="N25" s="96">
        <f t="shared" si="11"/>
        <v>0</v>
      </c>
      <c r="O25" s="96">
        <f t="shared" si="11"/>
        <v>71462</v>
      </c>
      <c r="P25" s="96">
        <f t="shared" si="11"/>
        <v>0</v>
      </c>
      <c r="Q25" s="96">
        <f t="shared" si="11"/>
        <v>71462</v>
      </c>
      <c r="R25" s="96">
        <f t="shared" si="11"/>
        <v>0</v>
      </c>
    </row>
    <row r="26" spans="1:18" ht="73.5" customHeight="1">
      <c r="A26" s="12" t="s">
        <v>21</v>
      </c>
      <c r="B26" s="10">
        <f>B25</f>
        <v>900</v>
      </c>
      <c r="C26" s="10" t="s">
        <v>13</v>
      </c>
      <c r="D26" s="10" t="s">
        <v>14</v>
      </c>
      <c r="E26" s="9" t="s">
        <v>59</v>
      </c>
      <c r="F26" s="10" t="s">
        <v>22</v>
      </c>
      <c r="G26" s="226">
        <f>G27</f>
        <v>61195</v>
      </c>
      <c r="H26" s="226"/>
      <c r="I26" s="226">
        <f>I27</f>
        <v>61195</v>
      </c>
      <c r="J26" s="226">
        <f>J27</f>
        <v>0</v>
      </c>
      <c r="K26" s="96">
        <f>K27</f>
        <v>-438</v>
      </c>
      <c r="L26" s="96"/>
      <c r="M26" s="96">
        <f>M27</f>
        <v>-438</v>
      </c>
      <c r="N26" s="96">
        <f>N27</f>
        <v>0</v>
      </c>
      <c r="O26" s="96">
        <f>O27</f>
        <v>60757</v>
      </c>
      <c r="P26" s="96"/>
      <c r="Q26" s="96">
        <f>Q27</f>
        <v>60757</v>
      </c>
      <c r="R26" s="96">
        <f>R27</f>
        <v>0</v>
      </c>
    </row>
    <row r="27" spans="1:18" ht="33">
      <c r="A27" s="12" t="s">
        <v>43</v>
      </c>
      <c r="B27" s="10">
        <f>B26</f>
        <v>900</v>
      </c>
      <c r="C27" s="10" t="s">
        <v>13</v>
      </c>
      <c r="D27" s="10" t="s">
        <v>14</v>
      </c>
      <c r="E27" s="9" t="s">
        <v>59</v>
      </c>
      <c r="F27" s="10" t="s">
        <v>49</v>
      </c>
      <c r="G27" s="226">
        <f>61157+38</f>
        <v>61195</v>
      </c>
      <c r="H27" s="226"/>
      <c r="I27" s="226">
        <f>61157+38</f>
        <v>61195</v>
      </c>
      <c r="J27" s="226"/>
      <c r="K27" s="96">
        <v>-438</v>
      </c>
      <c r="L27" s="96"/>
      <c r="M27" s="96">
        <v>-438</v>
      </c>
      <c r="N27" s="96"/>
      <c r="O27" s="96">
        <f>G27+K27</f>
        <v>60757</v>
      </c>
      <c r="P27" s="96">
        <f>H27+L27</f>
        <v>0</v>
      </c>
      <c r="Q27" s="96">
        <f>I27+M27</f>
        <v>60757</v>
      </c>
      <c r="R27" s="96">
        <f>J27+N27</f>
        <v>0</v>
      </c>
    </row>
    <row r="28" spans="1:18" ht="33">
      <c r="A28" s="12" t="s">
        <v>172</v>
      </c>
      <c r="B28" s="10">
        <f>B21</f>
        <v>900</v>
      </c>
      <c r="C28" s="10" t="s">
        <v>13</v>
      </c>
      <c r="D28" s="10" t="s">
        <v>14</v>
      </c>
      <c r="E28" s="9" t="s">
        <v>59</v>
      </c>
      <c r="F28" s="10" t="s">
        <v>16</v>
      </c>
      <c r="G28" s="226">
        <f>G29</f>
        <v>10226</v>
      </c>
      <c r="H28" s="226"/>
      <c r="I28" s="226">
        <f>I29</f>
        <v>10226</v>
      </c>
      <c r="J28" s="226">
        <f>J29</f>
        <v>0</v>
      </c>
      <c r="K28" s="96">
        <f>K29</f>
        <v>0</v>
      </c>
      <c r="L28" s="96"/>
      <c r="M28" s="96">
        <f>M29</f>
        <v>0</v>
      </c>
      <c r="N28" s="96">
        <f>N29</f>
        <v>0</v>
      </c>
      <c r="O28" s="96">
        <f>O29</f>
        <v>10226</v>
      </c>
      <c r="P28" s="96"/>
      <c r="Q28" s="96">
        <f>Q29</f>
        <v>10226</v>
      </c>
      <c r="R28" s="96">
        <f>R29</f>
        <v>0</v>
      </c>
    </row>
    <row r="29" spans="1:18" ht="33">
      <c r="A29" s="12" t="s">
        <v>44</v>
      </c>
      <c r="B29" s="10">
        <v>900</v>
      </c>
      <c r="C29" s="10" t="s">
        <v>13</v>
      </c>
      <c r="D29" s="10" t="s">
        <v>14</v>
      </c>
      <c r="E29" s="9" t="s">
        <v>59</v>
      </c>
      <c r="F29" s="10" t="s">
        <v>51</v>
      </c>
      <c r="G29" s="226">
        <v>10226</v>
      </c>
      <c r="H29" s="226"/>
      <c r="I29" s="226">
        <v>10226</v>
      </c>
      <c r="J29" s="226"/>
      <c r="K29" s="96"/>
      <c r="L29" s="96"/>
      <c r="M29" s="96"/>
      <c r="N29" s="96"/>
      <c r="O29" s="96">
        <f>G29+K29</f>
        <v>10226</v>
      </c>
      <c r="P29" s="96">
        <f>H29+L29</f>
        <v>0</v>
      </c>
      <c r="Q29" s="96">
        <f>I29+M29</f>
        <v>10226</v>
      </c>
      <c r="R29" s="96">
        <f>J29+N29</f>
        <v>0</v>
      </c>
    </row>
    <row r="30" spans="1:18">
      <c r="A30" s="12" t="s">
        <v>40</v>
      </c>
      <c r="B30" s="10">
        <f>B23</f>
        <v>900</v>
      </c>
      <c r="C30" s="10" t="s">
        <v>13</v>
      </c>
      <c r="D30" s="10" t="s">
        <v>14</v>
      </c>
      <c r="E30" s="9" t="s">
        <v>59</v>
      </c>
      <c r="F30" s="10" t="s">
        <v>41</v>
      </c>
      <c r="G30" s="226">
        <f t="shared" ref="G30:R30" si="12">G31</f>
        <v>96</v>
      </c>
      <c r="H30" s="226">
        <f t="shared" si="12"/>
        <v>0</v>
      </c>
      <c r="I30" s="226">
        <f t="shared" si="12"/>
        <v>96</v>
      </c>
      <c r="J30" s="226">
        <f t="shared" si="12"/>
        <v>0</v>
      </c>
      <c r="K30" s="96">
        <f t="shared" si="12"/>
        <v>0</v>
      </c>
      <c r="L30" s="96">
        <f t="shared" si="12"/>
        <v>0</v>
      </c>
      <c r="M30" s="96">
        <f t="shared" si="12"/>
        <v>0</v>
      </c>
      <c r="N30" s="96">
        <f t="shared" si="12"/>
        <v>0</v>
      </c>
      <c r="O30" s="96">
        <f t="shared" si="12"/>
        <v>96</v>
      </c>
      <c r="P30" s="96">
        <f t="shared" si="12"/>
        <v>0</v>
      </c>
      <c r="Q30" s="96">
        <f t="shared" si="12"/>
        <v>96</v>
      </c>
      <c r="R30" s="96">
        <f t="shared" si="12"/>
        <v>0</v>
      </c>
    </row>
    <row r="31" spans="1:18">
      <c r="A31" s="12" t="s">
        <v>47</v>
      </c>
      <c r="B31" s="10">
        <v>900</v>
      </c>
      <c r="C31" s="10" t="s">
        <v>13</v>
      </c>
      <c r="D31" s="10" t="s">
        <v>14</v>
      </c>
      <c r="E31" s="9" t="s">
        <v>59</v>
      </c>
      <c r="F31" s="10" t="s">
        <v>201</v>
      </c>
      <c r="G31" s="226">
        <v>96</v>
      </c>
      <c r="H31" s="226"/>
      <c r="I31" s="226">
        <v>96</v>
      </c>
      <c r="J31" s="226"/>
      <c r="K31" s="96"/>
      <c r="L31" s="96"/>
      <c r="M31" s="96"/>
      <c r="N31" s="96"/>
      <c r="O31" s="96">
        <f>G31+K31</f>
        <v>96</v>
      </c>
      <c r="P31" s="96">
        <f>H31+L31</f>
        <v>0</v>
      </c>
      <c r="Q31" s="96">
        <f>I31+M31</f>
        <v>96</v>
      </c>
      <c r="R31" s="96">
        <f>J31+N31</f>
        <v>0</v>
      </c>
    </row>
    <row r="32" spans="1:18">
      <c r="A32" s="12" t="s">
        <v>19</v>
      </c>
      <c r="B32" s="10">
        <v>900</v>
      </c>
      <c r="C32" s="10" t="s">
        <v>13</v>
      </c>
      <c r="D32" s="10" t="s">
        <v>14</v>
      </c>
      <c r="E32" s="9" t="s">
        <v>59</v>
      </c>
      <c r="F32" s="10" t="s">
        <v>20</v>
      </c>
      <c r="G32" s="226">
        <f t="shared" ref="G32:J32" si="13">G33+G34</f>
        <v>383</v>
      </c>
      <c r="H32" s="226">
        <f t="shared" si="13"/>
        <v>0</v>
      </c>
      <c r="I32" s="226">
        <f t="shared" si="13"/>
        <v>383</v>
      </c>
      <c r="J32" s="226">
        <f t="shared" si="13"/>
        <v>0</v>
      </c>
      <c r="K32" s="96">
        <f t="shared" ref="K32:R32" si="14">K33+K34</f>
        <v>0</v>
      </c>
      <c r="L32" s="96">
        <f t="shared" si="14"/>
        <v>0</v>
      </c>
      <c r="M32" s="96">
        <f t="shared" si="14"/>
        <v>0</v>
      </c>
      <c r="N32" s="96">
        <f t="shared" si="14"/>
        <v>0</v>
      </c>
      <c r="O32" s="96">
        <f t="shared" si="14"/>
        <v>383</v>
      </c>
      <c r="P32" s="96">
        <f t="shared" si="14"/>
        <v>0</v>
      </c>
      <c r="Q32" s="96">
        <f t="shared" si="14"/>
        <v>383</v>
      </c>
      <c r="R32" s="96">
        <f t="shared" si="14"/>
        <v>0</v>
      </c>
    </row>
    <row r="33" spans="1:18" s="83" customFormat="1" hidden="1">
      <c r="A33" s="84" t="s">
        <v>69</v>
      </c>
      <c r="B33" s="89" t="s">
        <v>321</v>
      </c>
      <c r="C33" s="89" t="s">
        <v>13</v>
      </c>
      <c r="D33" s="89" t="s">
        <v>14</v>
      </c>
      <c r="E33" s="87" t="s">
        <v>59</v>
      </c>
      <c r="F33" s="89" t="s">
        <v>322</v>
      </c>
      <c r="G33" s="226"/>
      <c r="H33" s="226"/>
      <c r="I33" s="226"/>
      <c r="J33" s="226"/>
      <c r="K33" s="87"/>
      <c r="L33" s="87"/>
      <c r="M33" s="87"/>
      <c r="N33" s="87"/>
      <c r="O33" s="96">
        <f t="shared" ref="O33:O34" si="15">G33+K33</f>
        <v>0</v>
      </c>
      <c r="P33" s="96">
        <f t="shared" ref="P33:P34" si="16">H33+L33</f>
        <v>0</v>
      </c>
      <c r="Q33" s="96">
        <f t="shared" ref="Q33:Q34" si="17">I33+M33</f>
        <v>0</v>
      </c>
      <c r="R33" s="96">
        <f t="shared" ref="R33:R34" si="18">J33+N33</f>
        <v>0</v>
      </c>
    </row>
    <row r="34" spans="1:18">
      <c r="A34" s="29" t="s">
        <v>48</v>
      </c>
      <c r="B34" s="10">
        <v>900</v>
      </c>
      <c r="C34" s="10" t="s">
        <v>13</v>
      </c>
      <c r="D34" s="10" t="s">
        <v>14</v>
      </c>
      <c r="E34" s="9" t="s">
        <v>59</v>
      </c>
      <c r="F34" s="9">
        <v>850</v>
      </c>
      <c r="G34" s="226">
        <v>383</v>
      </c>
      <c r="H34" s="226"/>
      <c r="I34" s="226">
        <v>383</v>
      </c>
      <c r="J34" s="226"/>
      <c r="K34" s="96"/>
      <c r="L34" s="96"/>
      <c r="M34" s="96"/>
      <c r="N34" s="96"/>
      <c r="O34" s="96">
        <f t="shared" si="15"/>
        <v>383</v>
      </c>
      <c r="P34" s="96">
        <f t="shared" si="16"/>
        <v>0</v>
      </c>
      <c r="Q34" s="96">
        <f t="shared" si="17"/>
        <v>383</v>
      </c>
      <c r="R34" s="96">
        <f t="shared" si="18"/>
        <v>0</v>
      </c>
    </row>
    <row r="35" spans="1:18">
      <c r="A35" s="29"/>
      <c r="B35" s="10"/>
      <c r="C35" s="10"/>
      <c r="D35" s="10"/>
      <c r="E35" s="9"/>
      <c r="F35" s="9"/>
      <c r="G35" s="226"/>
      <c r="H35" s="226"/>
      <c r="I35" s="226"/>
      <c r="J35" s="226"/>
      <c r="K35" s="96"/>
      <c r="L35" s="96"/>
      <c r="M35" s="96"/>
      <c r="N35" s="96"/>
      <c r="O35" s="96"/>
      <c r="P35" s="96"/>
      <c r="Q35" s="96"/>
      <c r="R35" s="96"/>
    </row>
    <row r="36" spans="1:18" ht="56.25">
      <c r="A36" s="25" t="s">
        <v>24</v>
      </c>
      <c r="B36" s="26">
        <f>B32</f>
        <v>900</v>
      </c>
      <c r="C36" s="26" t="s">
        <v>13</v>
      </c>
      <c r="D36" s="26" t="s">
        <v>1</v>
      </c>
      <c r="E36" s="27"/>
      <c r="F36" s="26"/>
      <c r="G36" s="224">
        <f t="shared" ref="G36:R38" si="19">G37</f>
        <v>19039</v>
      </c>
      <c r="H36" s="226"/>
      <c r="I36" s="224">
        <f t="shared" si="19"/>
        <v>19039</v>
      </c>
      <c r="J36" s="224">
        <f t="shared" si="19"/>
        <v>0</v>
      </c>
      <c r="K36" s="163">
        <f t="shared" si="19"/>
        <v>-18997</v>
      </c>
      <c r="L36" s="96"/>
      <c r="M36" s="163">
        <f t="shared" si="19"/>
        <v>-19039</v>
      </c>
      <c r="N36" s="163">
        <f t="shared" si="19"/>
        <v>0</v>
      </c>
      <c r="O36" s="163">
        <f t="shared" si="19"/>
        <v>42</v>
      </c>
      <c r="P36" s="96"/>
      <c r="Q36" s="163">
        <f t="shared" si="19"/>
        <v>0</v>
      </c>
      <c r="R36" s="163">
        <f t="shared" si="19"/>
        <v>0</v>
      </c>
    </row>
    <row r="37" spans="1:18">
      <c r="A37" s="12" t="s">
        <v>17</v>
      </c>
      <c r="B37" s="10">
        <f>B36</f>
        <v>900</v>
      </c>
      <c r="C37" s="10" t="s">
        <v>13</v>
      </c>
      <c r="D37" s="10" t="s">
        <v>1</v>
      </c>
      <c r="E37" s="9" t="s">
        <v>55</v>
      </c>
      <c r="F37" s="30"/>
      <c r="G37" s="225">
        <f t="shared" si="19"/>
        <v>19039</v>
      </c>
      <c r="H37" s="226"/>
      <c r="I37" s="225">
        <f t="shared" si="19"/>
        <v>19039</v>
      </c>
      <c r="J37" s="225">
        <f t="shared" si="19"/>
        <v>0</v>
      </c>
      <c r="K37" s="161">
        <f t="shared" si="19"/>
        <v>-18997</v>
      </c>
      <c r="L37" s="96"/>
      <c r="M37" s="161">
        <f t="shared" si="19"/>
        <v>-19039</v>
      </c>
      <c r="N37" s="161">
        <f t="shared" si="19"/>
        <v>0</v>
      </c>
      <c r="O37" s="161">
        <f t="shared" si="19"/>
        <v>42</v>
      </c>
      <c r="P37" s="96"/>
      <c r="Q37" s="161">
        <f t="shared" si="19"/>
        <v>0</v>
      </c>
      <c r="R37" s="161">
        <f t="shared" si="19"/>
        <v>0</v>
      </c>
    </row>
    <row r="38" spans="1:18" ht="33">
      <c r="A38" s="12" t="s">
        <v>25</v>
      </c>
      <c r="B38" s="10">
        <f>B37</f>
        <v>900</v>
      </c>
      <c r="C38" s="10" t="s">
        <v>13</v>
      </c>
      <c r="D38" s="10" t="s">
        <v>1</v>
      </c>
      <c r="E38" s="9" t="s">
        <v>56</v>
      </c>
      <c r="F38" s="10"/>
      <c r="G38" s="227">
        <f t="shared" si="19"/>
        <v>19039</v>
      </c>
      <c r="H38" s="226"/>
      <c r="I38" s="227">
        <f t="shared" si="19"/>
        <v>19039</v>
      </c>
      <c r="J38" s="227">
        <f t="shared" si="19"/>
        <v>0</v>
      </c>
      <c r="K38" s="164">
        <f t="shared" si="19"/>
        <v>-18997</v>
      </c>
      <c r="L38" s="96"/>
      <c r="M38" s="164">
        <f t="shared" si="19"/>
        <v>-19039</v>
      </c>
      <c r="N38" s="164">
        <f t="shared" si="19"/>
        <v>0</v>
      </c>
      <c r="O38" s="164">
        <f t="shared" si="19"/>
        <v>42</v>
      </c>
      <c r="P38" s="96"/>
      <c r="Q38" s="164">
        <f t="shared" si="19"/>
        <v>0</v>
      </c>
      <c r="R38" s="164">
        <f t="shared" si="19"/>
        <v>0</v>
      </c>
    </row>
    <row r="39" spans="1:18">
      <c r="A39" s="12" t="s">
        <v>23</v>
      </c>
      <c r="B39" s="10">
        <f>B38</f>
        <v>900</v>
      </c>
      <c r="C39" s="10" t="s">
        <v>13</v>
      </c>
      <c r="D39" s="10" t="s">
        <v>1</v>
      </c>
      <c r="E39" s="9" t="s">
        <v>59</v>
      </c>
      <c r="F39" s="10"/>
      <c r="G39" s="227">
        <f>G40+G42+G44</f>
        <v>19039</v>
      </c>
      <c r="H39" s="226"/>
      <c r="I39" s="227">
        <f>I40+I42+I44</f>
        <v>19039</v>
      </c>
      <c r="J39" s="227">
        <f>J40+J42+J44</f>
        <v>0</v>
      </c>
      <c r="K39" s="164">
        <f>K40+K42+K44</f>
        <v>-18997</v>
      </c>
      <c r="L39" s="96"/>
      <c r="M39" s="164">
        <f>M40+M42+M44</f>
        <v>-19039</v>
      </c>
      <c r="N39" s="164">
        <f>N40+N42+N44</f>
        <v>0</v>
      </c>
      <c r="O39" s="164">
        <f>O40+O42+O44</f>
        <v>42</v>
      </c>
      <c r="P39" s="96"/>
      <c r="Q39" s="164">
        <f>Q40+Q42+Q44</f>
        <v>0</v>
      </c>
      <c r="R39" s="164">
        <f>R40+R42+R44</f>
        <v>0</v>
      </c>
    </row>
    <row r="40" spans="1:18" s="83" customFormat="1" ht="78.75" hidden="1" customHeight="1">
      <c r="A40" s="84" t="s">
        <v>21</v>
      </c>
      <c r="B40" s="89">
        <f>B39</f>
        <v>900</v>
      </c>
      <c r="C40" s="89" t="s">
        <v>13</v>
      </c>
      <c r="D40" s="89" t="s">
        <v>1</v>
      </c>
      <c r="E40" s="87" t="s">
        <v>59</v>
      </c>
      <c r="F40" s="89" t="s">
        <v>22</v>
      </c>
      <c r="G40" s="87">
        <f>G41</f>
        <v>17527</v>
      </c>
      <c r="H40" s="87"/>
      <c r="I40" s="87">
        <f>I41</f>
        <v>17527</v>
      </c>
      <c r="J40" s="87">
        <f>J41</f>
        <v>0</v>
      </c>
      <c r="K40" s="87">
        <f>K41</f>
        <v>-17527</v>
      </c>
      <c r="L40" s="87"/>
      <c r="M40" s="87">
        <f>M41</f>
        <v>-17527</v>
      </c>
      <c r="N40" s="87">
        <f>N41</f>
        <v>0</v>
      </c>
      <c r="O40" s="87">
        <f>O41</f>
        <v>0</v>
      </c>
      <c r="P40" s="87"/>
      <c r="Q40" s="87">
        <f>Q41</f>
        <v>0</v>
      </c>
      <c r="R40" s="87">
        <f>R41</f>
        <v>0</v>
      </c>
    </row>
    <row r="41" spans="1:18" s="83" customFormat="1" ht="33" hidden="1">
      <c r="A41" s="84" t="s">
        <v>43</v>
      </c>
      <c r="B41" s="89">
        <f>B40</f>
        <v>900</v>
      </c>
      <c r="C41" s="89" t="s">
        <v>13</v>
      </c>
      <c r="D41" s="89" t="s">
        <v>1</v>
      </c>
      <c r="E41" s="87" t="s">
        <v>59</v>
      </c>
      <c r="F41" s="89" t="s">
        <v>49</v>
      </c>
      <c r="G41" s="87">
        <f>17518+9</f>
        <v>17527</v>
      </c>
      <c r="H41" s="87"/>
      <c r="I41" s="87">
        <f>17518+9</f>
        <v>17527</v>
      </c>
      <c r="J41" s="87"/>
      <c r="K41" s="87">
        <v>-17527</v>
      </c>
      <c r="L41" s="87"/>
      <c r="M41" s="87">
        <v>-17527</v>
      </c>
      <c r="N41" s="87"/>
      <c r="O41" s="87">
        <f>G41+K41</f>
        <v>0</v>
      </c>
      <c r="P41" s="87">
        <f>H41+L41</f>
        <v>0</v>
      </c>
      <c r="Q41" s="87">
        <f>I41+M41</f>
        <v>0</v>
      </c>
      <c r="R41" s="87">
        <f>J41+N41</f>
        <v>0</v>
      </c>
    </row>
    <row r="42" spans="1:18" ht="33">
      <c r="A42" s="12" t="s">
        <v>172</v>
      </c>
      <c r="B42" s="10">
        <f>B40</f>
        <v>900</v>
      </c>
      <c r="C42" s="10" t="s">
        <v>13</v>
      </c>
      <c r="D42" s="10" t="s">
        <v>1</v>
      </c>
      <c r="E42" s="9" t="s">
        <v>59</v>
      </c>
      <c r="F42" s="10" t="s">
        <v>16</v>
      </c>
      <c r="G42" s="226">
        <f>G43</f>
        <v>1509</v>
      </c>
      <c r="H42" s="226">
        <f t="shared" ref="H42:R42" si="20">H43</f>
        <v>0</v>
      </c>
      <c r="I42" s="226">
        <f t="shared" si="20"/>
        <v>1509</v>
      </c>
      <c r="J42" s="226">
        <f t="shared" si="20"/>
        <v>0</v>
      </c>
      <c r="K42" s="96">
        <f>K43</f>
        <v>-1467</v>
      </c>
      <c r="L42" s="96">
        <f t="shared" si="20"/>
        <v>0</v>
      </c>
      <c r="M42" s="96">
        <f t="shared" si="20"/>
        <v>-1509</v>
      </c>
      <c r="N42" s="96">
        <f t="shared" si="20"/>
        <v>0</v>
      </c>
      <c r="O42" s="96">
        <f>O43</f>
        <v>42</v>
      </c>
      <c r="P42" s="96">
        <f t="shared" si="20"/>
        <v>0</v>
      </c>
      <c r="Q42" s="96">
        <f t="shared" si="20"/>
        <v>0</v>
      </c>
      <c r="R42" s="96">
        <f t="shared" si="20"/>
        <v>0</v>
      </c>
    </row>
    <row r="43" spans="1:18" ht="33">
      <c r="A43" s="12" t="s">
        <v>44</v>
      </c>
      <c r="B43" s="10">
        <f>B41</f>
        <v>900</v>
      </c>
      <c r="C43" s="10" t="s">
        <v>13</v>
      </c>
      <c r="D43" s="10" t="s">
        <v>1</v>
      </c>
      <c r="E43" s="9" t="s">
        <v>59</v>
      </c>
      <c r="F43" s="10" t="s">
        <v>51</v>
      </c>
      <c r="G43" s="226">
        <v>1509</v>
      </c>
      <c r="H43" s="226"/>
      <c r="I43" s="226">
        <v>1509</v>
      </c>
      <c r="J43" s="226"/>
      <c r="K43" s="96">
        <v>-1467</v>
      </c>
      <c r="L43" s="96"/>
      <c r="M43" s="96">
        <v>-1509</v>
      </c>
      <c r="N43" s="96"/>
      <c r="O43" s="96">
        <f>G43+K43</f>
        <v>42</v>
      </c>
      <c r="P43" s="96">
        <f>H43+L43</f>
        <v>0</v>
      </c>
      <c r="Q43" s="96">
        <f>I43+M43</f>
        <v>0</v>
      </c>
      <c r="R43" s="96">
        <f>J43+N43</f>
        <v>0</v>
      </c>
    </row>
    <row r="44" spans="1:18" s="83" customFormat="1" hidden="1">
      <c r="A44" s="84" t="s">
        <v>19</v>
      </c>
      <c r="B44" s="89">
        <f>B42</f>
        <v>900</v>
      </c>
      <c r="C44" s="89" t="s">
        <v>13</v>
      </c>
      <c r="D44" s="89" t="s">
        <v>1</v>
      </c>
      <c r="E44" s="87" t="s">
        <v>59</v>
      </c>
      <c r="F44" s="89" t="s">
        <v>20</v>
      </c>
      <c r="G44" s="87">
        <f>G45</f>
        <v>3</v>
      </c>
      <c r="H44" s="87">
        <f t="shared" ref="H44:R44" si="21">H45</f>
        <v>0</v>
      </c>
      <c r="I44" s="87">
        <f t="shared" si="21"/>
        <v>3</v>
      </c>
      <c r="J44" s="87">
        <f t="shared" si="21"/>
        <v>0</v>
      </c>
      <c r="K44" s="87">
        <f>K45</f>
        <v>-3</v>
      </c>
      <c r="L44" s="87">
        <f t="shared" si="21"/>
        <v>0</v>
      </c>
      <c r="M44" s="87">
        <f t="shared" si="21"/>
        <v>-3</v>
      </c>
      <c r="N44" s="87">
        <f t="shared" si="21"/>
        <v>0</v>
      </c>
      <c r="O44" s="87">
        <f>O45</f>
        <v>0</v>
      </c>
      <c r="P44" s="87">
        <f t="shared" si="21"/>
        <v>0</v>
      </c>
      <c r="Q44" s="87">
        <f t="shared" si="21"/>
        <v>0</v>
      </c>
      <c r="R44" s="87">
        <f t="shared" si="21"/>
        <v>0</v>
      </c>
    </row>
    <row r="45" spans="1:18" s="83" customFormat="1" hidden="1">
      <c r="A45" s="137" t="s">
        <v>48</v>
      </c>
      <c r="B45" s="89">
        <v>900</v>
      </c>
      <c r="C45" s="89" t="s">
        <v>13</v>
      </c>
      <c r="D45" s="89" t="s">
        <v>1</v>
      </c>
      <c r="E45" s="87" t="s">
        <v>59</v>
      </c>
      <c r="F45" s="87">
        <v>850</v>
      </c>
      <c r="G45" s="87">
        <v>3</v>
      </c>
      <c r="H45" s="87"/>
      <c r="I45" s="87">
        <v>3</v>
      </c>
      <c r="J45" s="87"/>
      <c r="K45" s="87">
        <v>-3</v>
      </c>
      <c r="L45" s="87"/>
      <c r="M45" s="87">
        <v>-3</v>
      </c>
      <c r="N45" s="87"/>
      <c r="O45" s="87">
        <f>G45+K45</f>
        <v>0</v>
      </c>
      <c r="P45" s="87">
        <f>H45+L45</f>
        <v>0</v>
      </c>
      <c r="Q45" s="87">
        <f>I45+M45</f>
        <v>0</v>
      </c>
      <c r="R45" s="87">
        <f>J45+N45</f>
        <v>0</v>
      </c>
    </row>
    <row r="46" spans="1:18">
      <c r="A46" s="29"/>
      <c r="B46" s="10"/>
      <c r="C46" s="10"/>
      <c r="D46" s="10"/>
      <c r="E46" s="9"/>
      <c r="F46" s="9"/>
      <c r="G46" s="226"/>
      <c r="H46" s="226"/>
      <c r="I46" s="226"/>
      <c r="J46" s="226"/>
      <c r="K46" s="96"/>
      <c r="L46" s="96"/>
      <c r="M46" s="96"/>
      <c r="N46" s="96"/>
      <c r="O46" s="96"/>
      <c r="P46" s="96"/>
      <c r="Q46" s="96"/>
      <c r="R46" s="96"/>
    </row>
    <row r="47" spans="1:18" ht="18.75">
      <c r="A47" s="25" t="s">
        <v>9</v>
      </c>
      <c r="B47" s="26">
        <f>B32</f>
        <v>900</v>
      </c>
      <c r="C47" s="26" t="s">
        <v>13</v>
      </c>
      <c r="D47" s="26" t="s">
        <v>3</v>
      </c>
      <c r="E47" s="27"/>
      <c r="F47" s="26"/>
      <c r="G47" s="224">
        <f>G48</f>
        <v>31389</v>
      </c>
      <c r="H47" s="224">
        <f t="shared" ref="H47:R47" si="22">H48</f>
        <v>0</v>
      </c>
      <c r="I47" s="224">
        <f t="shared" si="22"/>
        <v>31389</v>
      </c>
      <c r="J47" s="224">
        <f t="shared" si="22"/>
        <v>0</v>
      </c>
      <c r="K47" s="163">
        <f>K48</f>
        <v>0</v>
      </c>
      <c r="L47" s="163">
        <f t="shared" si="22"/>
        <v>0</v>
      </c>
      <c r="M47" s="163">
        <f t="shared" si="22"/>
        <v>0</v>
      </c>
      <c r="N47" s="163">
        <f t="shared" si="22"/>
        <v>0</v>
      </c>
      <c r="O47" s="163">
        <f>O48</f>
        <v>31389</v>
      </c>
      <c r="P47" s="163">
        <f t="shared" si="22"/>
        <v>0</v>
      </c>
      <c r="Q47" s="163">
        <f t="shared" si="22"/>
        <v>31389</v>
      </c>
      <c r="R47" s="163">
        <f t="shared" si="22"/>
        <v>0</v>
      </c>
    </row>
    <row r="48" spans="1:18">
      <c r="A48" s="12" t="s">
        <v>17</v>
      </c>
      <c r="B48" s="10">
        <f>B41</f>
        <v>900</v>
      </c>
      <c r="C48" s="10" t="s">
        <v>13</v>
      </c>
      <c r="D48" s="10" t="s">
        <v>3</v>
      </c>
      <c r="E48" s="9" t="s">
        <v>55</v>
      </c>
      <c r="F48" s="10"/>
      <c r="G48" s="225">
        <f>G49</f>
        <v>31389</v>
      </c>
      <c r="H48" s="226"/>
      <c r="I48" s="225">
        <f>I49</f>
        <v>31389</v>
      </c>
      <c r="J48" s="225">
        <f>J49</f>
        <v>0</v>
      </c>
      <c r="K48" s="161">
        <f>K49</f>
        <v>0</v>
      </c>
      <c r="L48" s="96"/>
      <c r="M48" s="161">
        <f>M49</f>
        <v>0</v>
      </c>
      <c r="N48" s="161">
        <f>N49</f>
        <v>0</v>
      </c>
      <c r="O48" s="161">
        <f>O49</f>
        <v>31389</v>
      </c>
      <c r="P48" s="96"/>
      <c r="Q48" s="161">
        <f>Q49</f>
        <v>31389</v>
      </c>
      <c r="R48" s="161">
        <f>R49</f>
        <v>0</v>
      </c>
    </row>
    <row r="49" spans="1:18">
      <c r="A49" s="12" t="s">
        <v>15</v>
      </c>
      <c r="B49" s="10">
        <f>B48</f>
        <v>900</v>
      </c>
      <c r="C49" s="10" t="s">
        <v>13</v>
      </c>
      <c r="D49" s="10" t="s">
        <v>3</v>
      </c>
      <c r="E49" s="10" t="s">
        <v>60</v>
      </c>
      <c r="F49" s="10"/>
      <c r="G49" s="225">
        <f>G50+G55</f>
        <v>31389</v>
      </c>
      <c r="H49" s="226">
        <f t="shared" ref="H49:J49" si="23">H50+H55</f>
        <v>0</v>
      </c>
      <c r="I49" s="225">
        <f t="shared" si="23"/>
        <v>31389</v>
      </c>
      <c r="J49" s="225">
        <f t="shared" si="23"/>
        <v>0</v>
      </c>
      <c r="K49" s="161">
        <f>K50+K55</f>
        <v>0</v>
      </c>
      <c r="L49" s="96">
        <f t="shared" ref="L49:N49" si="24">L50+L55</f>
        <v>0</v>
      </c>
      <c r="M49" s="161">
        <f t="shared" si="24"/>
        <v>0</v>
      </c>
      <c r="N49" s="161">
        <f t="shared" si="24"/>
        <v>0</v>
      </c>
      <c r="O49" s="161">
        <f>O50+O55</f>
        <v>31389</v>
      </c>
      <c r="P49" s="96">
        <f t="shared" ref="P49:R49" si="25">P50+P55</f>
        <v>0</v>
      </c>
      <c r="Q49" s="161">
        <f t="shared" si="25"/>
        <v>31389</v>
      </c>
      <c r="R49" s="161">
        <f t="shared" si="25"/>
        <v>0</v>
      </c>
    </row>
    <row r="50" spans="1:18">
      <c r="A50" s="12" t="s">
        <v>18</v>
      </c>
      <c r="B50" s="10">
        <f>B49</f>
        <v>900</v>
      </c>
      <c r="C50" s="10" t="s">
        <v>13</v>
      </c>
      <c r="D50" s="10" t="s">
        <v>3</v>
      </c>
      <c r="E50" s="10" t="s">
        <v>61</v>
      </c>
      <c r="F50" s="10"/>
      <c r="G50" s="225">
        <f>G53+G51</f>
        <v>31295</v>
      </c>
      <c r="H50" s="225">
        <f t="shared" ref="H50:J50" si="26">H53+H51</f>
        <v>0</v>
      </c>
      <c r="I50" s="225">
        <f t="shared" si="26"/>
        <v>31295</v>
      </c>
      <c r="J50" s="225">
        <f t="shared" si="26"/>
        <v>0</v>
      </c>
      <c r="K50" s="161">
        <f>K53+K51</f>
        <v>0</v>
      </c>
      <c r="L50" s="161">
        <f t="shared" ref="L50:N50" si="27">L53+L51</f>
        <v>0</v>
      </c>
      <c r="M50" s="161">
        <f t="shared" si="27"/>
        <v>0</v>
      </c>
      <c r="N50" s="161">
        <f t="shared" si="27"/>
        <v>0</v>
      </c>
      <c r="O50" s="161">
        <f>O53+O51</f>
        <v>31295</v>
      </c>
      <c r="P50" s="161">
        <f t="shared" ref="P50:R50" si="28">P53+P51</f>
        <v>0</v>
      </c>
      <c r="Q50" s="161">
        <f t="shared" si="28"/>
        <v>31295</v>
      </c>
      <c r="R50" s="161">
        <f t="shared" si="28"/>
        <v>0</v>
      </c>
    </row>
    <row r="51" spans="1:18" ht="75.75" customHeight="1">
      <c r="A51" s="12" t="s">
        <v>21</v>
      </c>
      <c r="B51" s="10">
        <f>B50</f>
        <v>900</v>
      </c>
      <c r="C51" s="10" t="s">
        <v>13</v>
      </c>
      <c r="D51" s="10" t="s">
        <v>3</v>
      </c>
      <c r="E51" s="10" t="s">
        <v>61</v>
      </c>
      <c r="F51" s="10" t="s">
        <v>22</v>
      </c>
      <c r="G51" s="226">
        <f>G52</f>
        <v>27053</v>
      </c>
      <c r="H51" s="226"/>
      <c r="I51" s="226">
        <f>I52</f>
        <v>27053</v>
      </c>
      <c r="J51" s="226">
        <f>J52</f>
        <v>0</v>
      </c>
      <c r="K51" s="96">
        <f>K52</f>
        <v>0</v>
      </c>
      <c r="L51" s="96"/>
      <c r="M51" s="96">
        <f>M52</f>
        <v>0</v>
      </c>
      <c r="N51" s="96">
        <f>N52</f>
        <v>0</v>
      </c>
      <c r="O51" s="96">
        <f>O52</f>
        <v>27053</v>
      </c>
      <c r="P51" s="96"/>
      <c r="Q51" s="96">
        <f>Q52</f>
        <v>27053</v>
      </c>
      <c r="R51" s="96">
        <f>R52</f>
        <v>0</v>
      </c>
    </row>
    <row r="52" spans="1:18" ht="33">
      <c r="A52" s="12" t="s">
        <v>43</v>
      </c>
      <c r="B52" s="10">
        <f>B51</f>
        <v>900</v>
      </c>
      <c r="C52" s="10" t="s">
        <v>13</v>
      </c>
      <c r="D52" s="10" t="s">
        <v>3</v>
      </c>
      <c r="E52" s="10" t="s">
        <v>61</v>
      </c>
      <c r="F52" s="10" t="s">
        <v>49</v>
      </c>
      <c r="G52" s="226">
        <v>27053</v>
      </c>
      <c r="H52" s="226"/>
      <c r="I52" s="226">
        <v>27053</v>
      </c>
      <c r="J52" s="226"/>
      <c r="K52" s="96"/>
      <c r="L52" s="96"/>
      <c r="M52" s="96"/>
      <c r="N52" s="96"/>
      <c r="O52" s="96">
        <f>G52+K52</f>
        <v>27053</v>
      </c>
      <c r="P52" s="96">
        <f>H52+L52</f>
        <v>0</v>
      </c>
      <c r="Q52" s="96">
        <f>I52+M52</f>
        <v>27053</v>
      </c>
      <c r="R52" s="96">
        <f>J52+N52</f>
        <v>0</v>
      </c>
    </row>
    <row r="53" spans="1:18" ht="33">
      <c r="A53" s="12" t="s">
        <v>172</v>
      </c>
      <c r="B53" s="10">
        <f>B50</f>
        <v>900</v>
      </c>
      <c r="C53" s="10" t="s">
        <v>13</v>
      </c>
      <c r="D53" s="10" t="s">
        <v>3</v>
      </c>
      <c r="E53" s="10" t="s">
        <v>61</v>
      </c>
      <c r="F53" s="10" t="s">
        <v>16</v>
      </c>
      <c r="G53" s="226">
        <f>G54</f>
        <v>4242</v>
      </c>
      <c r="H53" s="226"/>
      <c r="I53" s="226">
        <f>I54</f>
        <v>4242</v>
      </c>
      <c r="J53" s="226">
        <f>J54</f>
        <v>0</v>
      </c>
      <c r="K53" s="96">
        <f>K54</f>
        <v>0</v>
      </c>
      <c r="L53" s="96"/>
      <c r="M53" s="96">
        <f>M54</f>
        <v>0</v>
      </c>
      <c r="N53" s="96">
        <f>N54</f>
        <v>0</v>
      </c>
      <c r="O53" s="96">
        <f>O54</f>
        <v>4242</v>
      </c>
      <c r="P53" s="96"/>
      <c r="Q53" s="96">
        <f>Q54</f>
        <v>4242</v>
      </c>
      <c r="R53" s="96">
        <f>R54</f>
        <v>0</v>
      </c>
    </row>
    <row r="54" spans="1:18" ht="33">
      <c r="A54" s="12" t="s">
        <v>44</v>
      </c>
      <c r="B54" s="10">
        <f>B51</f>
        <v>900</v>
      </c>
      <c r="C54" s="10" t="s">
        <v>13</v>
      </c>
      <c r="D54" s="10" t="s">
        <v>3</v>
      </c>
      <c r="E54" s="10" t="s">
        <v>61</v>
      </c>
      <c r="F54" s="10" t="s">
        <v>51</v>
      </c>
      <c r="G54" s="226">
        <v>4242</v>
      </c>
      <c r="H54" s="226"/>
      <c r="I54" s="226">
        <v>4242</v>
      </c>
      <c r="J54" s="226"/>
      <c r="K54" s="96"/>
      <c r="L54" s="96"/>
      <c r="M54" s="96"/>
      <c r="N54" s="96"/>
      <c r="O54" s="96">
        <f>G54+K54</f>
        <v>4242</v>
      </c>
      <c r="P54" s="96">
        <f>H54+L54</f>
        <v>0</v>
      </c>
      <c r="Q54" s="96">
        <f>I54+M54</f>
        <v>4242</v>
      </c>
      <c r="R54" s="96">
        <f>J54+N54</f>
        <v>0</v>
      </c>
    </row>
    <row r="55" spans="1:18" ht="33">
      <c r="A55" s="12" t="s">
        <v>287</v>
      </c>
      <c r="B55" s="10">
        <f>B54</f>
        <v>900</v>
      </c>
      <c r="C55" s="10" t="s">
        <v>13</v>
      </c>
      <c r="D55" s="10" t="s">
        <v>3</v>
      </c>
      <c r="E55" s="10" t="s">
        <v>286</v>
      </c>
      <c r="F55" s="10"/>
      <c r="G55" s="225">
        <f t="shared" ref="G55:R56" si="29">G56</f>
        <v>94</v>
      </c>
      <c r="H55" s="226">
        <f t="shared" si="29"/>
        <v>0</v>
      </c>
      <c r="I55" s="225">
        <f t="shared" si="29"/>
        <v>94</v>
      </c>
      <c r="J55" s="225">
        <f t="shared" si="29"/>
        <v>0</v>
      </c>
      <c r="K55" s="161">
        <f t="shared" si="29"/>
        <v>0</v>
      </c>
      <c r="L55" s="96">
        <f t="shared" si="29"/>
        <v>0</v>
      </c>
      <c r="M55" s="161">
        <f t="shared" si="29"/>
        <v>0</v>
      </c>
      <c r="N55" s="161">
        <f t="shared" si="29"/>
        <v>0</v>
      </c>
      <c r="O55" s="161">
        <f t="shared" si="29"/>
        <v>94</v>
      </c>
      <c r="P55" s="96">
        <f t="shared" si="29"/>
        <v>0</v>
      </c>
      <c r="Q55" s="161">
        <f t="shared" si="29"/>
        <v>94</v>
      </c>
      <c r="R55" s="161">
        <f t="shared" si="29"/>
        <v>0</v>
      </c>
    </row>
    <row r="56" spans="1:18" ht="33">
      <c r="A56" s="12" t="s">
        <v>172</v>
      </c>
      <c r="B56" s="10">
        <f>B55</f>
        <v>900</v>
      </c>
      <c r="C56" s="10" t="s">
        <v>13</v>
      </c>
      <c r="D56" s="10" t="s">
        <v>3</v>
      </c>
      <c r="E56" s="10" t="s">
        <v>286</v>
      </c>
      <c r="F56" s="10" t="s">
        <v>16</v>
      </c>
      <c r="G56" s="226">
        <f t="shared" si="29"/>
        <v>94</v>
      </c>
      <c r="H56" s="226"/>
      <c r="I56" s="226">
        <f t="shared" si="29"/>
        <v>94</v>
      </c>
      <c r="J56" s="226">
        <f t="shared" si="29"/>
        <v>0</v>
      </c>
      <c r="K56" s="96">
        <f t="shared" si="29"/>
        <v>0</v>
      </c>
      <c r="L56" s="96"/>
      <c r="M56" s="96">
        <f t="shared" si="29"/>
        <v>0</v>
      </c>
      <c r="N56" s="96">
        <f t="shared" si="29"/>
        <v>0</v>
      </c>
      <c r="O56" s="96">
        <f t="shared" si="29"/>
        <v>94</v>
      </c>
      <c r="P56" s="96"/>
      <c r="Q56" s="96">
        <f t="shared" si="29"/>
        <v>94</v>
      </c>
      <c r="R56" s="96">
        <f t="shared" si="29"/>
        <v>0</v>
      </c>
    </row>
    <row r="57" spans="1:18" ht="33">
      <c r="A57" s="12" t="s">
        <v>44</v>
      </c>
      <c r="B57" s="10">
        <f>B56</f>
        <v>900</v>
      </c>
      <c r="C57" s="10" t="s">
        <v>13</v>
      </c>
      <c r="D57" s="10" t="s">
        <v>3</v>
      </c>
      <c r="E57" s="10" t="s">
        <v>286</v>
      </c>
      <c r="F57" s="10" t="s">
        <v>51</v>
      </c>
      <c r="G57" s="226">
        <v>94</v>
      </c>
      <c r="H57" s="226"/>
      <c r="I57" s="226">
        <v>94</v>
      </c>
      <c r="J57" s="226"/>
      <c r="K57" s="96"/>
      <c r="L57" s="96"/>
      <c r="M57" s="96"/>
      <c r="N57" s="96"/>
      <c r="O57" s="96">
        <f>G57+K57</f>
        <v>94</v>
      </c>
      <c r="P57" s="96">
        <f>H57+L57</f>
        <v>0</v>
      </c>
      <c r="Q57" s="96">
        <f>I57+M57</f>
        <v>94</v>
      </c>
      <c r="R57" s="96">
        <f>J57+N57</f>
        <v>0</v>
      </c>
    </row>
    <row r="58" spans="1:18">
      <c r="A58" s="12"/>
      <c r="B58" s="10"/>
      <c r="C58" s="10"/>
      <c r="D58" s="10"/>
      <c r="E58" s="10"/>
      <c r="F58" s="10"/>
      <c r="G58" s="226"/>
      <c r="H58" s="226"/>
      <c r="I58" s="226"/>
      <c r="J58" s="226"/>
      <c r="K58" s="96"/>
      <c r="L58" s="96"/>
      <c r="M58" s="96"/>
      <c r="N58" s="96"/>
      <c r="O58" s="96"/>
      <c r="P58" s="96"/>
      <c r="Q58" s="96"/>
      <c r="R58" s="96"/>
    </row>
    <row r="59" spans="1:18" ht="25.5" customHeight="1">
      <c r="A59" s="21" t="s">
        <v>251</v>
      </c>
      <c r="B59" s="31">
        <v>901</v>
      </c>
      <c r="C59" s="23"/>
      <c r="D59" s="23"/>
      <c r="E59" s="24"/>
      <c r="F59" s="22"/>
      <c r="G59" s="228">
        <f t="shared" ref="G59:R59" si="30">G60+G72+G126</f>
        <v>662685</v>
      </c>
      <c r="H59" s="228">
        <f t="shared" si="30"/>
        <v>54810</v>
      </c>
      <c r="I59" s="228">
        <f t="shared" si="30"/>
        <v>662685</v>
      </c>
      <c r="J59" s="228">
        <f t="shared" si="30"/>
        <v>54810</v>
      </c>
      <c r="K59" s="165">
        <f t="shared" si="30"/>
        <v>0</v>
      </c>
      <c r="L59" s="165">
        <f t="shared" si="30"/>
        <v>0</v>
      </c>
      <c r="M59" s="165">
        <f t="shared" si="30"/>
        <v>0</v>
      </c>
      <c r="N59" s="165">
        <f t="shared" si="30"/>
        <v>0</v>
      </c>
      <c r="O59" s="165">
        <f t="shared" si="30"/>
        <v>662685</v>
      </c>
      <c r="P59" s="165">
        <f t="shared" si="30"/>
        <v>54810</v>
      </c>
      <c r="Q59" s="165">
        <f t="shared" si="30"/>
        <v>662685</v>
      </c>
      <c r="R59" s="165">
        <f t="shared" si="30"/>
        <v>54810</v>
      </c>
    </row>
    <row r="60" spans="1:18" ht="63" customHeight="1">
      <c r="A60" s="25" t="s">
        <v>26</v>
      </c>
      <c r="B60" s="26">
        <f>B59</f>
        <v>901</v>
      </c>
      <c r="C60" s="26" t="s">
        <v>13</v>
      </c>
      <c r="D60" s="26" t="s">
        <v>27</v>
      </c>
      <c r="E60" s="27"/>
      <c r="F60" s="26"/>
      <c r="G60" s="229">
        <f>G61+G66</f>
        <v>4586</v>
      </c>
      <c r="H60" s="229">
        <f t="shared" ref="H60:J60" si="31">H61+H66</f>
        <v>0</v>
      </c>
      <c r="I60" s="229">
        <f t="shared" si="31"/>
        <v>4586</v>
      </c>
      <c r="J60" s="229">
        <f t="shared" si="31"/>
        <v>0</v>
      </c>
      <c r="K60" s="166">
        <f>K61+K66</f>
        <v>0</v>
      </c>
      <c r="L60" s="166">
        <f t="shared" ref="L60:N60" si="32">L61+L66</f>
        <v>0</v>
      </c>
      <c r="M60" s="166">
        <f t="shared" si="32"/>
        <v>0</v>
      </c>
      <c r="N60" s="166">
        <f t="shared" si="32"/>
        <v>0</v>
      </c>
      <c r="O60" s="166">
        <f>O61+O66</f>
        <v>4586</v>
      </c>
      <c r="P60" s="166">
        <f t="shared" ref="P60:R60" si="33">P61+P66</f>
        <v>0</v>
      </c>
      <c r="Q60" s="166">
        <f t="shared" si="33"/>
        <v>4586</v>
      </c>
      <c r="R60" s="166">
        <f t="shared" si="33"/>
        <v>0</v>
      </c>
    </row>
    <row r="61" spans="1:18" s="83" customFormat="1" ht="49.5" hidden="1">
      <c r="A61" s="84" t="s">
        <v>196</v>
      </c>
      <c r="B61" s="89">
        <f t="shared" ref="B61:B70" si="34">B59</f>
        <v>901</v>
      </c>
      <c r="C61" s="89" t="s">
        <v>13</v>
      </c>
      <c r="D61" s="89" t="s">
        <v>27</v>
      </c>
      <c r="E61" s="89" t="s">
        <v>197</v>
      </c>
      <c r="F61" s="126"/>
      <c r="G61" s="186">
        <f t="shared" ref="G61:R69" si="35">G62</f>
        <v>0</v>
      </c>
      <c r="H61" s="186">
        <f t="shared" si="35"/>
        <v>0</v>
      </c>
      <c r="I61" s="186">
        <f t="shared" si="35"/>
        <v>0</v>
      </c>
      <c r="J61" s="186">
        <f t="shared" si="35"/>
        <v>0</v>
      </c>
      <c r="K61" s="186">
        <f t="shared" si="35"/>
        <v>0</v>
      </c>
      <c r="L61" s="186">
        <f t="shared" si="35"/>
        <v>0</v>
      </c>
      <c r="M61" s="186">
        <f t="shared" si="35"/>
        <v>0</v>
      </c>
      <c r="N61" s="186">
        <f t="shared" si="35"/>
        <v>0</v>
      </c>
      <c r="O61" s="186">
        <f t="shared" si="35"/>
        <v>0</v>
      </c>
      <c r="P61" s="186">
        <f t="shared" si="35"/>
        <v>0</v>
      </c>
      <c r="Q61" s="186">
        <f t="shared" si="35"/>
        <v>0</v>
      </c>
      <c r="R61" s="186">
        <f t="shared" si="35"/>
        <v>0</v>
      </c>
    </row>
    <row r="62" spans="1:18" s="83" customFormat="1" ht="33" hidden="1">
      <c r="A62" s="84" t="s">
        <v>25</v>
      </c>
      <c r="B62" s="89">
        <f t="shared" si="34"/>
        <v>901</v>
      </c>
      <c r="C62" s="89" t="s">
        <v>13</v>
      </c>
      <c r="D62" s="89" t="s">
        <v>27</v>
      </c>
      <c r="E62" s="89" t="s">
        <v>294</v>
      </c>
      <c r="F62" s="89"/>
      <c r="G62" s="186">
        <f t="shared" si="35"/>
        <v>0</v>
      </c>
      <c r="H62" s="87"/>
      <c r="I62" s="186">
        <f t="shared" si="35"/>
        <v>0</v>
      </c>
      <c r="J62" s="186">
        <f t="shared" si="35"/>
        <v>0</v>
      </c>
      <c r="K62" s="186">
        <f t="shared" si="35"/>
        <v>0</v>
      </c>
      <c r="L62" s="87"/>
      <c r="M62" s="186">
        <f t="shared" si="35"/>
        <v>0</v>
      </c>
      <c r="N62" s="186">
        <f t="shared" si="35"/>
        <v>0</v>
      </c>
      <c r="O62" s="186">
        <f t="shared" si="35"/>
        <v>0</v>
      </c>
      <c r="P62" s="87"/>
      <c r="Q62" s="186">
        <f t="shared" si="35"/>
        <v>0</v>
      </c>
      <c r="R62" s="186">
        <f t="shared" si="35"/>
        <v>0</v>
      </c>
    </row>
    <row r="63" spans="1:18" s="83" customFormat="1" hidden="1">
      <c r="A63" s="84" t="s">
        <v>28</v>
      </c>
      <c r="B63" s="89">
        <f t="shared" si="34"/>
        <v>901</v>
      </c>
      <c r="C63" s="89" t="s">
        <v>13</v>
      </c>
      <c r="D63" s="89" t="s">
        <v>27</v>
      </c>
      <c r="E63" s="89" t="s">
        <v>295</v>
      </c>
      <c r="F63" s="89"/>
      <c r="G63" s="186">
        <f t="shared" si="35"/>
        <v>0</v>
      </c>
      <c r="H63" s="87"/>
      <c r="I63" s="186">
        <f t="shared" si="35"/>
        <v>0</v>
      </c>
      <c r="J63" s="186">
        <f t="shared" si="35"/>
        <v>0</v>
      </c>
      <c r="K63" s="186">
        <f t="shared" si="35"/>
        <v>0</v>
      </c>
      <c r="L63" s="87"/>
      <c r="M63" s="186">
        <f t="shared" si="35"/>
        <v>0</v>
      </c>
      <c r="N63" s="186">
        <f t="shared" si="35"/>
        <v>0</v>
      </c>
      <c r="O63" s="186">
        <f t="shared" si="35"/>
        <v>0</v>
      </c>
      <c r="P63" s="87"/>
      <c r="Q63" s="186">
        <f t="shared" si="35"/>
        <v>0</v>
      </c>
      <c r="R63" s="186">
        <f t="shared" si="35"/>
        <v>0</v>
      </c>
    </row>
    <row r="64" spans="1:18" s="83" customFormat="1" ht="82.5" hidden="1">
      <c r="A64" s="84" t="s">
        <v>21</v>
      </c>
      <c r="B64" s="89">
        <f t="shared" si="34"/>
        <v>901</v>
      </c>
      <c r="C64" s="89" t="s">
        <v>13</v>
      </c>
      <c r="D64" s="89" t="s">
        <v>27</v>
      </c>
      <c r="E64" s="89" t="s">
        <v>295</v>
      </c>
      <c r="F64" s="89" t="s">
        <v>22</v>
      </c>
      <c r="G64" s="87">
        <f t="shared" si="35"/>
        <v>0</v>
      </c>
      <c r="H64" s="87">
        <f t="shared" si="35"/>
        <v>0</v>
      </c>
      <c r="I64" s="87">
        <f t="shared" si="35"/>
        <v>0</v>
      </c>
      <c r="J64" s="87">
        <f t="shared" si="35"/>
        <v>0</v>
      </c>
      <c r="K64" s="87">
        <f t="shared" si="35"/>
        <v>0</v>
      </c>
      <c r="L64" s="87">
        <f t="shared" si="35"/>
        <v>0</v>
      </c>
      <c r="M64" s="87">
        <f t="shared" si="35"/>
        <v>0</v>
      </c>
      <c r="N64" s="87">
        <f t="shared" si="35"/>
        <v>0</v>
      </c>
      <c r="O64" s="87">
        <f t="shared" si="35"/>
        <v>0</v>
      </c>
      <c r="P64" s="87">
        <f t="shared" si="35"/>
        <v>0</v>
      </c>
      <c r="Q64" s="87">
        <f t="shared" si="35"/>
        <v>0</v>
      </c>
      <c r="R64" s="87">
        <f t="shared" si="35"/>
        <v>0</v>
      </c>
    </row>
    <row r="65" spans="1:18" s="83" customFormat="1" ht="33" hidden="1">
      <c r="A65" s="84" t="s">
        <v>43</v>
      </c>
      <c r="B65" s="89">
        <f t="shared" si="34"/>
        <v>901</v>
      </c>
      <c r="C65" s="89" t="s">
        <v>13</v>
      </c>
      <c r="D65" s="89" t="s">
        <v>27</v>
      </c>
      <c r="E65" s="89" t="s">
        <v>295</v>
      </c>
      <c r="F65" s="89" t="s">
        <v>49</v>
      </c>
      <c r="G65" s="87"/>
      <c r="H65" s="87"/>
      <c r="I65" s="87"/>
      <c r="J65" s="87"/>
      <c r="K65" s="87"/>
      <c r="L65" s="87"/>
      <c r="M65" s="87"/>
      <c r="N65" s="87"/>
      <c r="O65" s="87">
        <f>G65+K65</f>
        <v>0</v>
      </c>
      <c r="P65" s="87">
        <f>H65+L65</f>
        <v>0</v>
      </c>
      <c r="Q65" s="87">
        <f>I65+M65</f>
        <v>0</v>
      </c>
      <c r="R65" s="87">
        <f>J65+N65</f>
        <v>0</v>
      </c>
    </row>
    <row r="66" spans="1:18">
      <c r="A66" s="15" t="s">
        <v>17</v>
      </c>
      <c r="B66" s="10">
        <f t="shared" si="34"/>
        <v>901</v>
      </c>
      <c r="C66" s="10" t="s">
        <v>13</v>
      </c>
      <c r="D66" s="10" t="s">
        <v>27</v>
      </c>
      <c r="E66" s="9" t="s">
        <v>55</v>
      </c>
      <c r="F66" s="30"/>
      <c r="G66" s="227">
        <f t="shared" si="35"/>
        <v>4586</v>
      </c>
      <c r="H66" s="227">
        <f t="shared" si="35"/>
        <v>0</v>
      </c>
      <c r="I66" s="227">
        <f t="shared" si="35"/>
        <v>4586</v>
      </c>
      <c r="J66" s="227">
        <f t="shared" si="35"/>
        <v>0</v>
      </c>
      <c r="K66" s="164">
        <f t="shared" si="35"/>
        <v>0</v>
      </c>
      <c r="L66" s="164">
        <f t="shared" si="35"/>
        <v>0</v>
      </c>
      <c r="M66" s="164">
        <f t="shared" si="35"/>
        <v>0</v>
      </c>
      <c r="N66" s="164">
        <f t="shared" si="35"/>
        <v>0</v>
      </c>
      <c r="O66" s="164">
        <f t="shared" si="35"/>
        <v>4586</v>
      </c>
      <c r="P66" s="164">
        <f t="shared" si="35"/>
        <v>0</v>
      </c>
      <c r="Q66" s="164">
        <f t="shared" si="35"/>
        <v>4586</v>
      </c>
      <c r="R66" s="164">
        <f t="shared" si="35"/>
        <v>0</v>
      </c>
    </row>
    <row r="67" spans="1:18" ht="33">
      <c r="A67" s="12" t="s">
        <v>25</v>
      </c>
      <c r="B67" s="10">
        <f t="shared" si="34"/>
        <v>901</v>
      </c>
      <c r="C67" s="10" t="s">
        <v>13</v>
      </c>
      <c r="D67" s="10" t="s">
        <v>27</v>
      </c>
      <c r="E67" s="10" t="s">
        <v>56</v>
      </c>
      <c r="F67" s="10"/>
      <c r="G67" s="227">
        <f t="shared" si="35"/>
        <v>4586</v>
      </c>
      <c r="H67" s="226"/>
      <c r="I67" s="227">
        <f t="shared" si="35"/>
        <v>4586</v>
      </c>
      <c r="J67" s="227">
        <f t="shared" si="35"/>
        <v>0</v>
      </c>
      <c r="K67" s="164">
        <f t="shared" si="35"/>
        <v>0</v>
      </c>
      <c r="L67" s="96"/>
      <c r="M67" s="164">
        <f t="shared" si="35"/>
        <v>0</v>
      </c>
      <c r="N67" s="164">
        <f t="shared" si="35"/>
        <v>0</v>
      </c>
      <c r="O67" s="164">
        <f t="shared" si="35"/>
        <v>4586</v>
      </c>
      <c r="P67" s="96"/>
      <c r="Q67" s="164">
        <f t="shared" si="35"/>
        <v>4586</v>
      </c>
      <c r="R67" s="164">
        <f t="shared" si="35"/>
        <v>0</v>
      </c>
    </row>
    <row r="68" spans="1:18">
      <c r="A68" s="12" t="s">
        <v>28</v>
      </c>
      <c r="B68" s="10">
        <f t="shared" si="34"/>
        <v>901</v>
      </c>
      <c r="C68" s="10" t="s">
        <v>13</v>
      </c>
      <c r="D68" s="10" t="s">
        <v>27</v>
      </c>
      <c r="E68" s="10" t="s">
        <v>457</v>
      </c>
      <c r="F68" s="10"/>
      <c r="G68" s="227">
        <f t="shared" si="35"/>
        <v>4586</v>
      </c>
      <c r="H68" s="226"/>
      <c r="I68" s="227">
        <f t="shared" si="35"/>
        <v>4586</v>
      </c>
      <c r="J68" s="227">
        <f t="shared" si="35"/>
        <v>0</v>
      </c>
      <c r="K68" s="164">
        <f t="shared" si="35"/>
        <v>0</v>
      </c>
      <c r="L68" s="96"/>
      <c r="M68" s="164">
        <f t="shared" si="35"/>
        <v>0</v>
      </c>
      <c r="N68" s="164">
        <f t="shared" si="35"/>
        <v>0</v>
      </c>
      <c r="O68" s="164">
        <f t="shared" si="35"/>
        <v>4586</v>
      </c>
      <c r="P68" s="96"/>
      <c r="Q68" s="164">
        <f t="shared" si="35"/>
        <v>4586</v>
      </c>
      <c r="R68" s="164">
        <f t="shared" si="35"/>
        <v>0</v>
      </c>
    </row>
    <row r="69" spans="1:18" ht="75" customHeight="1">
      <c r="A69" s="12" t="s">
        <v>21</v>
      </c>
      <c r="B69" s="10">
        <f t="shared" si="34"/>
        <v>901</v>
      </c>
      <c r="C69" s="10" t="s">
        <v>13</v>
      </c>
      <c r="D69" s="10" t="s">
        <v>27</v>
      </c>
      <c r="E69" s="10" t="s">
        <v>457</v>
      </c>
      <c r="F69" s="10" t="s">
        <v>22</v>
      </c>
      <c r="G69" s="226">
        <f t="shared" si="35"/>
        <v>4586</v>
      </c>
      <c r="H69" s="226">
        <f t="shared" si="35"/>
        <v>0</v>
      </c>
      <c r="I69" s="226">
        <f t="shared" si="35"/>
        <v>4586</v>
      </c>
      <c r="J69" s="226">
        <f t="shared" si="35"/>
        <v>0</v>
      </c>
      <c r="K69" s="96">
        <f t="shared" si="35"/>
        <v>0</v>
      </c>
      <c r="L69" s="96">
        <f t="shared" si="35"/>
        <v>0</v>
      </c>
      <c r="M69" s="96">
        <f t="shared" si="35"/>
        <v>0</v>
      </c>
      <c r="N69" s="96">
        <f t="shared" si="35"/>
        <v>0</v>
      </c>
      <c r="O69" s="96">
        <f t="shared" si="35"/>
        <v>4586</v>
      </c>
      <c r="P69" s="96">
        <f t="shared" si="35"/>
        <v>0</v>
      </c>
      <c r="Q69" s="96">
        <f t="shared" si="35"/>
        <v>4586</v>
      </c>
      <c r="R69" s="96">
        <f t="shared" si="35"/>
        <v>0</v>
      </c>
    </row>
    <row r="70" spans="1:18" ht="33">
      <c r="A70" s="12" t="s">
        <v>43</v>
      </c>
      <c r="B70" s="10">
        <f t="shared" si="34"/>
        <v>901</v>
      </c>
      <c r="C70" s="10" t="s">
        <v>13</v>
      </c>
      <c r="D70" s="10" t="s">
        <v>27</v>
      </c>
      <c r="E70" s="10" t="s">
        <v>457</v>
      </c>
      <c r="F70" s="10" t="s">
        <v>49</v>
      </c>
      <c r="G70" s="226">
        <v>4586</v>
      </c>
      <c r="H70" s="226"/>
      <c r="I70" s="226">
        <v>4586</v>
      </c>
      <c r="J70" s="226"/>
      <c r="K70" s="96"/>
      <c r="L70" s="96"/>
      <c r="M70" s="96"/>
      <c r="N70" s="96"/>
      <c r="O70" s="96">
        <f>G70+K70</f>
        <v>4586</v>
      </c>
      <c r="P70" s="96">
        <f>H70+L70</f>
        <v>0</v>
      </c>
      <c r="Q70" s="96">
        <f>I70+M70</f>
        <v>4586</v>
      </c>
      <c r="R70" s="96">
        <f>J70+N70</f>
        <v>0</v>
      </c>
    </row>
    <row r="71" spans="1:18">
      <c r="A71" s="12"/>
      <c r="B71" s="10"/>
      <c r="C71" s="10"/>
      <c r="D71" s="10"/>
      <c r="E71" s="10"/>
      <c r="F71" s="10"/>
      <c r="G71" s="226"/>
      <c r="H71" s="226"/>
      <c r="I71" s="226"/>
      <c r="J71" s="226"/>
      <c r="K71" s="96"/>
      <c r="L71" s="96"/>
      <c r="M71" s="96"/>
      <c r="N71" s="96"/>
      <c r="O71" s="96"/>
      <c r="P71" s="96"/>
      <c r="Q71" s="96"/>
      <c r="R71" s="96"/>
    </row>
    <row r="72" spans="1:18" ht="75.75" customHeight="1">
      <c r="A72" s="25" t="s">
        <v>29</v>
      </c>
      <c r="B72" s="26">
        <v>901</v>
      </c>
      <c r="C72" s="26" t="s">
        <v>13</v>
      </c>
      <c r="D72" s="26" t="s">
        <v>30</v>
      </c>
      <c r="E72" s="27"/>
      <c r="F72" s="26"/>
      <c r="G72" s="229">
        <f t="shared" ref="G72:R72" si="36">G73+G99</f>
        <v>656799</v>
      </c>
      <c r="H72" s="229">
        <f t="shared" si="36"/>
        <v>54810</v>
      </c>
      <c r="I72" s="229">
        <f t="shared" si="36"/>
        <v>656799</v>
      </c>
      <c r="J72" s="229">
        <f t="shared" si="36"/>
        <v>54810</v>
      </c>
      <c r="K72" s="166">
        <f t="shared" si="36"/>
        <v>0</v>
      </c>
      <c r="L72" s="166">
        <f t="shared" si="36"/>
        <v>0</v>
      </c>
      <c r="M72" s="166">
        <f t="shared" si="36"/>
        <v>0</v>
      </c>
      <c r="N72" s="166">
        <f t="shared" si="36"/>
        <v>0</v>
      </c>
      <c r="O72" s="166">
        <f t="shared" si="36"/>
        <v>656799</v>
      </c>
      <c r="P72" s="166">
        <f t="shared" si="36"/>
        <v>54810</v>
      </c>
      <c r="Q72" s="166">
        <f t="shared" si="36"/>
        <v>656799</v>
      </c>
      <c r="R72" s="166">
        <f t="shared" si="36"/>
        <v>54810</v>
      </c>
    </row>
    <row r="73" spans="1:18" s="83" customFormat="1" ht="49.5" hidden="1">
      <c r="A73" s="84" t="s">
        <v>196</v>
      </c>
      <c r="B73" s="89">
        <f t="shared" ref="B73:B105" si="37">B72</f>
        <v>901</v>
      </c>
      <c r="C73" s="89" t="s">
        <v>13</v>
      </c>
      <c r="D73" s="89" t="s">
        <v>30</v>
      </c>
      <c r="E73" s="89" t="s">
        <v>197</v>
      </c>
      <c r="F73" s="89"/>
      <c r="G73" s="186">
        <f t="shared" ref="G73:R73" si="38">G74+G80</f>
        <v>0</v>
      </c>
      <c r="H73" s="186">
        <f t="shared" si="38"/>
        <v>0</v>
      </c>
      <c r="I73" s="186">
        <f t="shared" si="38"/>
        <v>0</v>
      </c>
      <c r="J73" s="186">
        <f t="shared" si="38"/>
        <v>0</v>
      </c>
      <c r="K73" s="186">
        <f t="shared" si="38"/>
        <v>0</v>
      </c>
      <c r="L73" s="186">
        <f t="shared" si="38"/>
        <v>0</v>
      </c>
      <c r="M73" s="186">
        <f t="shared" si="38"/>
        <v>0</v>
      </c>
      <c r="N73" s="186">
        <f t="shared" si="38"/>
        <v>0</v>
      </c>
      <c r="O73" s="186">
        <f t="shared" si="38"/>
        <v>0</v>
      </c>
      <c r="P73" s="186">
        <f t="shared" si="38"/>
        <v>0</v>
      </c>
      <c r="Q73" s="186">
        <f t="shared" si="38"/>
        <v>0</v>
      </c>
      <c r="R73" s="186">
        <f t="shared" si="38"/>
        <v>0</v>
      </c>
    </row>
    <row r="74" spans="1:18" s="83" customFormat="1" ht="33" hidden="1">
      <c r="A74" s="84" t="s">
        <v>25</v>
      </c>
      <c r="B74" s="89">
        <f t="shared" si="37"/>
        <v>901</v>
      </c>
      <c r="C74" s="89" t="s">
        <v>13</v>
      </c>
      <c r="D74" s="89" t="s">
        <v>30</v>
      </c>
      <c r="E74" s="89" t="s">
        <v>294</v>
      </c>
      <c r="F74" s="89"/>
      <c r="G74" s="186">
        <f t="shared" ref="G74:R74" si="39">G75</f>
        <v>0</v>
      </c>
      <c r="H74" s="87"/>
      <c r="I74" s="186">
        <f t="shared" si="39"/>
        <v>0</v>
      </c>
      <c r="J74" s="186">
        <f t="shared" si="39"/>
        <v>0</v>
      </c>
      <c r="K74" s="186">
        <f t="shared" si="39"/>
        <v>0</v>
      </c>
      <c r="L74" s="87"/>
      <c r="M74" s="186">
        <f t="shared" si="39"/>
        <v>0</v>
      </c>
      <c r="N74" s="186">
        <f t="shared" si="39"/>
        <v>0</v>
      </c>
      <c r="O74" s="186">
        <f t="shared" si="39"/>
        <v>0</v>
      </c>
      <c r="P74" s="87"/>
      <c r="Q74" s="186">
        <f t="shared" si="39"/>
        <v>0</v>
      </c>
      <c r="R74" s="186">
        <f t="shared" si="39"/>
        <v>0</v>
      </c>
    </row>
    <row r="75" spans="1:18" s="83" customFormat="1" hidden="1">
      <c r="A75" s="84" t="s">
        <v>23</v>
      </c>
      <c r="B75" s="89">
        <f t="shared" si="37"/>
        <v>901</v>
      </c>
      <c r="C75" s="89" t="s">
        <v>13</v>
      </c>
      <c r="D75" s="89" t="s">
        <v>30</v>
      </c>
      <c r="E75" s="89" t="s">
        <v>296</v>
      </c>
      <c r="F75" s="89"/>
      <c r="G75" s="186">
        <f>G76+G78</f>
        <v>0</v>
      </c>
      <c r="H75" s="186">
        <f t="shared" ref="H75:J75" si="40">H76+H78</f>
        <v>0</v>
      </c>
      <c r="I75" s="186">
        <f t="shared" si="40"/>
        <v>0</v>
      </c>
      <c r="J75" s="186">
        <f t="shared" si="40"/>
        <v>0</v>
      </c>
      <c r="K75" s="186">
        <f>K76+K78</f>
        <v>0</v>
      </c>
      <c r="L75" s="186">
        <f t="shared" ref="L75:N75" si="41">L76+L78</f>
        <v>0</v>
      </c>
      <c r="M75" s="186">
        <f t="shared" si="41"/>
        <v>0</v>
      </c>
      <c r="N75" s="186">
        <f t="shared" si="41"/>
        <v>0</v>
      </c>
      <c r="O75" s="186">
        <f>O76+O78</f>
        <v>0</v>
      </c>
      <c r="P75" s="186">
        <f t="shared" ref="P75:R75" si="42">P76+P78</f>
        <v>0</v>
      </c>
      <c r="Q75" s="186">
        <f t="shared" si="42"/>
        <v>0</v>
      </c>
      <c r="R75" s="186">
        <f t="shared" si="42"/>
        <v>0</v>
      </c>
    </row>
    <row r="76" spans="1:18" s="83" customFormat="1" ht="82.5" hidden="1">
      <c r="A76" s="84" t="s">
        <v>21</v>
      </c>
      <c r="B76" s="89">
        <f t="shared" si="37"/>
        <v>901</v>
      </c>
      <c r="C76" s="89" t="s">
        <v>13</v>
      </c>
      <c r="D76" s="89" t="s">
        <v>30</v>
      </c>
      <c r="E76" s="89" t="s">
        <v>296</v>
      </c>
      <c r="F76" s="89" t="s">
        <v>22</v>
      </c>
      <c r="G76" s="87">
        <f>G77</f>
        <v>0</v>
      </c>
      <c r="H76" s="87"/>
      <c r="I76" s="87">
        <f>I77</f>
        <v>0</v>
      </c>
      <c r="J76" s="87">
        <f>J77</f>
        <v>0</v>
      </c>
      <c r="K76" s="87">
        <f>K77</f>
        <v>0</v>
      </c>
      <c r="L76" s="87"/>
      <c r="M76" s="87">
        <f>M77</f>
        <v>0</v>
      </c>
      <c r="N76" s="87">
        <f>N77</f>
        <v>0</v>
      </c>
      <c r="O76" s="87">
        <f>O77</f>
        <v>0</v>
      </c>
      <c r="P76" s="87"/>
      <c r="Q76" s="87">
        <f>Q77</f>
        <v>0</v>
      </c>
      <c r="R76" s="87">
        <f>R77</f>
        <v>0</v>
      </c>
    </row>
    <row r="77" spans="1:18" s="83" customFormat="1" ht="33" hidden="1">
      <c r="A77" s="84" t="s">
        <v>43</v>
      </c>
      <c r="B77" s="89">
        <f t="shared" si="37"/>
        <v>901</v>
      </c>
      <c r="C77" s="89" t="s">
        <v>13</v>
      </c>
      <c r="D77" s="89" t="s">
        <v>30</v>
      </c>
      <c r="E77" s="89" t="s">
        <v>296</v>
      </c>
      <c r="F77" s="89" t="s">
        <v>49</v>
      </c>
      <c r="G77" s="87"/>
      <c r="H77" s="87"/>
      <c r="I77" s="87"/>
      <c r="J77" s="87"/>
      <c r="K77" s="87"/>
      <c r="L77" s="87"/>
      <c r="M77" s="87"/>
      <c r="N77" s="87"/>
      <c r="O77" s="87">
        <f>G77+K77</f>
        <v>0</v>
      </c>
      <c r="P77" s="87">
        <f>H77+L77</f>
        <v>0</v>
      </c>
      <c r="Q77" s="87">
        <f>I77+M77</f>
        <v>0</v>
      </c>
      <c r="R77" s="87">
        <f>J77+N77</f>
        <v>0</v>
      </c>
    </row>
    <row r="78" spans="1:18" s="83" customFormat="1" ht="33" hidden="1">
      <c r="A78" s="84" t="s">
        <v>172</v>
      </c>
      <c r="B78" s="89">
        <f t="shared" si="37"/>
        <v>901</v>
      </c>
      <c r="C78" s="89" t="s">
        <v>13</v>
      </c>
      <c r="D78" s="89" t="s">
        <v>30</v>
      </c>
      <c r="E78" s="89" t="s">
        <v>296</v>
      </c>
      <c r="F78" s="89" t="s">
        <v>16</v>
      </c>
      <c r="G78" s="87">
        <f>G79</f>
        <v>0</v>
      </c>
      <c r="H78" s="87"/>
      <c r="I78" s="87">
        <f>I79</f>
        <v>0</v>
      </c>
      <c r="J78" s="87">
        <f>J79</f>
        <v>0</v>
      </c>
      <c r="K78" s="87">
        <f>K79</f>
        <v>0</v>
      </c>
      <c r="L78" s="87"/>
      <c r="M78" s="87">
        <f>M79</f>
        <v>0</v>
      </c>
      <c r="N78" s="87">
        <f>N79</f>
        <v>0</v>
      </c>
      <c r="O78" s="87">
        <f>O79</f>
        <v>0</v>
      </c>
      <c r="P78" s="87"/>
      <c r="Q78" s="87">
        <f>Q79</f>
        <v>0</v>
      </c>
      <c r="R78" s="87">
        <f>R79</f>
        <v>0</v>
      </c>
    </row>
    <row r="79" spans="1:18" s="83" customFormat="1" ht="33" hidden="1">
      <c r="A79" s="84" t="s">
        <v>44</v>
      </c>
      <c r="B79" s="89">
        <f t="shared" si="37"/>
        <v>901</v>
      </c>
      <c r="C79" s="89" t="s">
        <v>13</v>
      </c>
      <c r="D79" s="89" t="s">
        <v>30</v>
      </c>
      <c r="E79" s="89" t="s">
        <v>296</v>
      </c>
      <c r="F79" s="89" t="s">
        <v>51</v>
      </c>
      <c r="G79" s="87"/>
      <c r="H79" s="87"/>
      <c r="I79" s="87"/>
      <c r="J79" s="87"/>
      <c r="K79" s="87"/>
      <c r="L79" s="87"/>
      <c r="M79" s="87"/>
      <c r="N79" s="87"/>
      <c r="O79" s="87">
        <f>G79+K79</f>
        <v>0</v>
      </c>
      <c r="P79" s="87">
        <f>H79+L79</f>
        <v>0</v>
      </c>
      <c r="Q79" s="87">
        <f>I79+M79</f>
        <v>0</v>
      </c>
      <c r="R79" s="87">
        <f>J79+N79</f>
        <v>0</v>
      </c>
    </row>
    <row r="80" spans="1:18" s="83" customFormat="1" hidden="1">
      <c r="A80" s="84" t="s">
        <v>571</v>
      </c>
      <c r="B80" s="90">
        <f>B72</f>
        <v>901</v>
      </c>
      <c r="C80" s="89" t="s">
        <v>13</v>
      </c>
      <c r="D80" s="89" t="s">
        <v>30</v>
      </c>
      <c r="E80" s="89" t="s">
        <v>588</v>
      </c>
      <c r="F80" s="89"/>
      <c r="G80" s="87">
        <f t="shared" ref="G80:R80" si="43">G81+G84+G87+G90+G93+G96</f>
        <v>0</v>
      </c>
      <c r="H80" s="87">
        <f t="shared" si="43"/>
        <v>0</v>
      </c>
      <c r="I80" s="87">
        <f t="shared" si="43"/>
        <v>0</v>
      </c>
      <c r="J80" s="87">
        <f t="shared" si="43"/>
        <v>0</v>
      </c>
      <c r="K80" s="87">
        <f t="shared" si="43"/>
        <v>0</v>
      </c>
      <c r="L80" s="87">
        <f t="shared" si="43"/>
        <v>0</v>
      </c>
      <c r="M80" s="87">
        <f t="shared" si="43"/>
        <v>0</v>
      </c>
      <c r="N80" s="87">
        <f t="shared" si="43"/>
        <v>0</v>
      </c>
      <c r="O80" s="87">
        <f t="shared" si="43"/>
        <v>0</v>
      </c>
      <c r="P80" s="87">
        <f t="shared" si="43"/>
        <v>0</v>
      </c>
      <c r="Q80" s="87">
        <f t="shared" si="43"/>
        <v>0</v>
      </c>
      <c r="R80" s="87">
        <f t="shared" si="43"/>
        <v>0</v>
      </c>
    </row>
    <row r="81" spans="1:18" s="83" customFormat="1" ht="33" hidden="1">
      <c r="A81" s="84" t="s">
        <v>589</v>
      </c>
      <c r="B81" s="90">
        <f>B73</f>
        <v>901</v>
      </c>
      <c r="C81" s="89" t="s">
        <v>13</v>
      </c>
      <c r="D81" s="89" t="s">
        <v>30</v>
      </c>
      <c r="E81" s="89" t="s">
        <v>590</v>
      </c>
      <c r="F81" s="89"/>
      <c r="G81" s="87">
        <f>G82</f>
        <v>0</v>
      </c>
      <c r="H81" s="87">
        <f t="shared" ref="H81:R82" si="44">H82</f>
        <v>0</v>
      </c>
      <c r="I81" s="87">
        <f t="shared" si="44"/>
        <v>0</v>
      </c>
      <c r="J81" s="87">
        <f t="shared" si="44"/>
        <v>0</v>
      </c>
      <c r="K81" s="87">
        <f>K82</f>
        <v>0</v>
      </c>
      <c r="L81" s="87">
        <f t="shared" si="44"/>
        <v>0</v>
      </c>
      <c r="M81" s="87">
        <f t="shared" si="44"/>
        <v>0</v>
      </c>
      <c r="N81" s="87">
        <f t="shared" si="44"/>
        <v>0</v>
      </c>
      <c r="O81" s="87">
        <f>O82</f>
        <v>0</v>
      </c>
      <c r="P81" s="87">
        <f t="shared" si="44"/>
        <v>0</v>
      </c>
      <c r="Q81" s="87">
        <f t="shared" si="44"/>
        <v>0</v>
      </c>
      <c r="R81" s="87">
        <f t="shared" si="44"/>
        <v>0</v>
      </c>
    </row>
    <row r="82" spans="1:18" s="83" customFormat="1" ht="68.25" hidden="1" customHeight="1">
      <c r="A82" s="84" t="s">
        <v>341</v>
      </c>
      <c r="B82" s="90">
        <f t="shared" ref="B82:B92" si="45">B80</f>
        <v>901</v>
      </c>
      <c r="C82" s="89" t="s">
        <v>13</v>
      </c>
      <c r="D82" s="89" t="s">
        <v>30</v>
      </c>
      <c r="E82" s="89" t="s">
        <v>590</v>
      </c>
      <c r="F82" s="89" t="s">
        <v>22</v>
      </c>
      <c r="G82" s="87">
        <f>G83</f>
        <v>0</v>
      </c>
      <c r="H82" s="87">
        <f t="shared" si="44"/>
        <v>0</v>
      </c>
      <c r="I82" s="87">
        <f t="shared" si="44"/>
        <v>0</v>
      </c>
      <c r="J82" s="87">
        <f t="shared" si="44"/>
        <v>0</v>
      </c>
      <c r="K82" s="87">
        <f>K83</f>
        <v>0</v>
      </c>
      <c r="L82" s="87">
        <f t="shared" si="44"/>
        <v>0</v>
      </c>
      <c r="M82" s="87">
        <f t="shared" si="44"/>
        <v>0</v>
      </c>
      <c r="N82" s="87">
        <f t="shared" si="44"/>
        <v>0</v>
      </c>
      <c r="O82" s="87">
        <f>O83</f>
        <v>0</v>
      </c>
      <c r="P82" s="87">
        <f t="shared" si="44"/>
        <v>0</v>
      </c>
      <c r="Q82" s="87">
        <f t="shared" si="44"/>
        <v>0</v>
      </c>
      <c r="R82" s="87">
        <f t="shared" si="44"/>
        <v>0</v>
      </c>
    </row>
    <row r="83" spans="1:18" s="83" customFormat="1" ht="33" hidden="1">
      <c r="A83" s="84" t="s">
        <v>43</v>
      </c>
      <c r="B83" s="90">
        <f>B77</f>
        <v>901</v>
      </c>
      <c r="C83" s="89" t="s">
        <v>13</v>
      </c>
      <c r="D83" s="89" t="s">
        <v>30</v>
      </c>
      <c r="E83" s="89" t="s">
        <v>590</v>
      </c>
      <c r="F83" s="89" t="s">
        <v>49</v>
      </c>
      <c r="G83" s="87"/>
      <c r="H83" s="87"/>
      <c r="I83" s="87"/>
      <c r="J83" s="87"/>
      <c r="K83" s="87"/>
      <c r="L83" s="87"/>
      <c r="M83" s="87"/>
      <c r="N83" s="87"/>
      <c r="O83" s="87">
        <f>G83+K83</f>
        <v>0</v>
      </c>
      <c r="P83" s="87">
        <f>H83+L83</f>
        <v>0</v>
      </c>
      <c r="Q83" s="87">
        <f>I83+M83</f>
        <v>0</v>
      </c>
      <c r="R83" s="87">
        <f>J83+N83</f>
        <v>0</v>
      </c>
    </row>
    <row r="84" spans="1:18" s="83" customFormat="1" ht="33" hidden="1">
      <c r="A84" s="84" t="s">
        <v>687</v>
      </c>
      <c r="B84" s="90">
        <f>B81</f>
        <v>901</v>
      </c>
      <c r="C84" s="89" t="s">
        <v>13</v>
      </c>
      <c r="D84" s="89" t="s">
        <v>30</v>
      </c>
      <c r="E84" s="89" t="s">
        <v>688</v>
      </c>
      <c r="F84" s="89"/>
      <c r="G84" s="87">
        <f t="shared" ref="G84:R85" si="46">G85</f>
        <v>0</v>
      </c>
      <c r="H84" s="87">
        <f t="shared" si="46"/>
        <v>0</v>
      </c>
      <c r="I84" s="87">
        <f t="shared" si="46"/>
        <v>0</v>
      </c>
      <c r="J84" s="87">
        <f t="shared" si="46"/>
        <v>0</v>
      </c>
      <c r="K84" s="87">
        <f t="shared" si="46"/>
        <v>0</v>
      </c>
      <c r="L84" s="87">
        <f t="shared" si="46"/>
        <v>0</v>
      </c>
      <c r="M84" s="87">
        <f t="shared" si="46"/>
        <v>0</v>
      </c>
      <c r="N84" s="87">
        <f t="shared" si="46"/>
        <v>0</v>
      </c>
      <c r="O84" s="87">
        <f t="shared" si="46"/>
        <v>0</v>
      </c>
      <c r="P84" s="87">
        <f t="shared" si="46"/>
        <v>0</v>
      </c>
      <c r="Q84" s="87">
        <f t="shared" si="46"/>
        <v>0</v>
      </c>
      <c r="R84" s="87">
        <f t="shared" si="46"/>
        <v>0</v>
      </c>
    </row>
    <row r="85" spans="1:18" s="83" customFormat="1" ht="71.25" hidden="1" customHeight="1">
      <c r="A85" s="84" t="s">
        <v>341</v>
      </c>
      <c r="B85" s="90">
        <f>B82</f>
        <v>901</v>
      </c>
      <c r="C85" s="89" t="s">
        <v>13</v>
      </c>
      <c r="D85" s="89" t="s">
        <v>30</v>
      </c>
      <c r="E85" s="89" t="s">
        <v>688</v>
      </c>
      <c r="F85" s="89" t="s">
        <v>22</v>
      </c>
      <c r="G85" s="87">
        <f t="shared" si="46"/>
        <v>0</v>
      </c>
      <c r="H85" s="87">
        <f t="shared" si="46"/>
        <v>0</v>
      </c>
      <c r="I85" s="87">
        <f t="shared" si="46"/>
        <v>0</v>
      </c>
      <c r="J85" s="87">
        <f t="shared" si="46"/>
        <v>0</v>
      </c>
      <c r="K85" s="87">
        <f t="shared" si="46"/>
        <v>0</v>
      </c>
      <c r="L85" s="87">
        <f t="shared" si="46"/>
        <v>0</v>
      </c>
      <c r="M85" s="87">
        <f t="shared" si="46"/>
        <v>0</v>
      </c>
      <c r="N85" s="87">
        <f t="shared" si="46"/>
        <v>0</v>
      </c>
      <c r="O85" s="87">
        <f t="shared" si="46"/>
        <v>0</v>
      </c>
      <c r="P85" s="87">
        <f t="shared" si="46"/>
        <v>0</v>
      </c>
      <c r="Q85" s="87">
        <f t="shared" si="46"/>
        <v>0</v>
      </c>
      <c r="R85" s="87">
        <f t="shared" si="46"/>
        <v>0</v>
      </c>
    </row>
    <row r="86" spans="1:18" s="83" customFormat="1" ht="33" hidden="1">
      <c r="A86" s="84" t="s">
        <v>43</v>
      </c>
      <c r="B86" s="90">
        <f t="shared" si="45"/>
        <v>901</v>
      </c>
      <c r="C86" s="89" t="s">
        <v>13</v>
      </c>
      <c r="D86" s="89" t="s">
        <v>30</v>
      </c>
      <c r="E86" s="89" t="s">
        <v>688</v>
      </c>
      <c r="F86" s="89" t="s">
        <v>49</v>
      </c>
      <c r="G86" s="186"/>
      <c r="H86" s="186"/>
      <c r="I86" s="186"/>
      <c r="J86" s="186"/>
      <c r="K86" s="186"/>
      <c r="L86" s="186"/>
      <c r="M86" s="186"/>
      <c r="N86" s="186"/>
      <c r="O86" s="87">
        <f>G86+K86</f>
        <v>0</v>
      </c>
      <c r="P86" s="87">
        <f>H86+L86</f>
        <v>0</v>
      </c>
      <c r="Q86" s="87">
        <f>I86+M86</f>
        <v>0</v>
      </c>
      <c r="R86" s="87">
        <f>J86+N86</f>
        <v>0</v>
      </c>
    </row>
    <row r="87" spans="1:18" s="83" customFormat="1" hidden="1">
      <c r="A87" s="84" t="s">
        <v>689</v>
      </c>
      <c r="B87" s="90">
        <f>B82</f>
        <v>901</v>
      </c>
      <c r="C87" s="89" t="s">
        <v>13</v>
      </c>
      <c r="D87" s="89" t="s">
        <v>30</v>
      </c>
      <c r="E87" s="89" t="s">
        <v>690</v>
      </c>
      <c r="F87" s="89"/>
      <c r="G87" s="186">
        <f t="shared" ref="G87:R88" si="47">G88</f>
        <v>0</v>
      </c>
      <c r="H87" s="186">
        <f t="shared" si="47"/>
        <v>0</v>
      </c>
      <c r="I87" s="186">
        <f t="shared" si="47"/>
        <v>0</v>
      </c>
      <c r="J87" s="186">
        <f t="shared" si="47"/>
        <v>0</v>
      </c>
      <c r="K87" s="186">
        <f t="shared" si="47"/>
        <v>0</v>
      </c>
      <c r="L87" s="186">
        <f t="shared" si="47"/>
        <v>0</v>
      </c>
      <c r="M87" s="186">
        <f t="shared" si="47"/>
        <v>0</v>
      </c>
      <c r="N87" s="186">
        <f t="shared" si="47"/>
        <v>0</v>
      </c>
      <c r="O87" s="186">
        <f t="shared" si="47"/>
        <v>0</v>
      </c>
      <c r="P87" s="186">
        <f t="shared" si="47"/>
        <v>0</v>
      </c>
      <c r="Q87" s="186">
        <f t="shared" si="47"/>
        <v>0</v>
      </c>
      <c r="R87" s="186">
        <f t="shared" si="47"/>
        <v>0</v>
      </c>
    </row>
    <row r="88" spans="1:18" s="83" customFormat="1" ht="33" hidden="1">
      <c r="A88" s="84" t="s">
        <v>172</v>
      </c>
      <c r="B88" s="90">
        <f>B87</f>
        <v>901</v>
      </c>
      <c r="C88" s="89" t="s">
        <v>13</v>
      </c>
      <c r="D88" s="89" t="s">
        <v>30</v>
      </c>
      <c r="E88" s="89" t="s">
        <v>690</v>
      </c>
      <c r="F88" s="89" t="s">
        <v>16</v>
      </c>
      <c r="G88" s="186">
        <f t="shared" si="47"/>
        <v>0</v>
      </c>
      <c r="H88" s="186">
        <f t="shared" si="47"/>
        <v>0</v>
      </c>
      <c r="I88" s="186">
        <f t="shared" si="47"/>
        <v>0</v>
      </c>
      <c r="J88" s="186">
        <f t="shared" si="47"/>
        <v>0</v>
      </c>
      <c r="K88" s="186">
        <f t="shared" si="47"/>
        <v>0</v>
      </c>
      <c r="L88" s="186">
        <f t="shared" si="47"/>
        <v>0</v>
      </c>
      <c r="M88" s="186">
        <f t="shared" si="47"/>
        <v>0</v>
      </c>
      <c r="N88" s="186">
        <f t="shared" si="47"/>
        <v>0</v>
      </c>
      <c r="O88" s="186">
        <f t="shared" si="47"/>
        <v>0</v>
      </c>
      <c r="P88" s="186">
        <f t="shared" si="47"/>
        <v>0</v>
      </c>
      <c r="Q88" s="186">
        <f t="shared" si="47"/>
        <v>0</v>
      </c>
      <c r="R88" s="186">
        <f t="shared" si="47"/>
        <v>0</v>
      </c>
    </row>
    <row r="89" spans="1:18" s="83" customFormat="1" ht="33" hidden="1">
      <c r="A89" s="84" t="s">
        <v>43</v>
      </c>
      <c r="B89" s="90">
        <f t="shared" si="45"/>
        <v>901</v>
      </c>
      <c r="C89" s="89" t="s">
        <v>13</v>
      </c>
      <c r="D89" s="89" t="s">
        <v>30</v>
      </c>
      <c r="E89" s="89" t="s">
        <v>690</v>
      </c>
      <c r="F89" s="89" t="s">
        <v>49</v>
      </c>
      <c r="G89" s="186"/>
      <c r="H89" s="186"/>
      <c r="I89" s="186"/>
      <c r="J89" s="186"/>
      <c r="K89" s="186"/>
      <c r="L89" s="186"/>
      <c r="M89" s="186"/>
      <c r="N89" s="186"/>
      <c r="O89" s="87">
        <f>G89+K89</f>
        <v>0</v>
      </c>
      <c r="P89" s="87">
        <f>H89+L89</f>
        <v>0</v>
      </c>
      <c r="Q89" s="87">
        <f>I89+M89</f>
        <v>0</v>
      </c>
      <c r="R89" s="87">
        <f>J89+N89</f>
        <v>0</v>
      </c>
    </row>
    <row r="90" spans="1:18" s="83" customFormat="1" ht="49.5" hidden="1">
      <c r="A90" s="84" t="s">
        <v>580</v>
      </c>
      <c r="B90" s="90">
        <f>B82</f>
        <v>901</v>
      </c>
      <c r="C90" s="89" t="s">
        <v>13</v>
      </c>
      <c r="D90" s="89" t="s">
        <v>30</v>
      </c>
      <c r="E90" s="89" t="s">
        <v>591</v>
      </c>
      <c r="F90" s="89"/>
      <c r="G90" s="87">
        <f>G91</f>
        <v>0</v>
      </c>
      <c r="H90" s="87">
        <f t="shared" ref="H90:R91" si="48">H91</f>
        <v>0</v>
      </c>
      <c r="I90" s="87">
        <f t="shared" si="48"/>
        <v>0</v>
      </c>
      <c r="J90" s="87">
        <f t="shared" si="48"/>
        <v>0</v>
      </c>
      <c r="K90" s="87">
        <f>K91</f>
        <v>0</v>
      </c>
      <c r="L90" s="87">
        <f t="shared" si="48"/>
        <v>0</v>
      </c>
      <c r="M90" s="87">
        <f t="shared" si="48"/>
        <v>0</v>
      </c>
      <c r="N90" s="87">
        <f t="shared" si="48"/>
        <v>0</v>
      </c>
      <c r="O90" s="87">
        <f>O91</f>
        <v>0</v>
      </c>
      <c r="P90" s="87">
        <f t="shared" si="48"/>
        <v>0</v>
      </c>
      <c r="Q90" s="87">
        <f t="shared" si="48"/>
        <v>0</v>
      </c>
      <c r="R90" s="87">
        <f t="shared" si="48"/>
        <v>0</v>
      </c>
    </row>
    <row r="91" spans="1:18" s="83" customFormat="1" ht="82.5" hidden="1">
      <c r="A91" s="84" t="s">
        <v>341</v>
      </c>
      <c r="B91" s="90">
        <f>B90</f>
        <v>901</v>
      </c>
      <c r="C91" s="89" t="s">
        <v>13</v>
      </c>
      <c r="D91" s="89" t="s">
        <v>30</v>
      </c>
      <c r="E91" s="89" t="s">
        <v>591</v>
      </c>
      <c r="F91" s="89" t="s">
        <v>22</v>
      </c>
      <c r="G91" s="87">
        <f>G92</f>
        <v>0</v>
      </c>
      <c r="H91" s="87">
        <f t="shared" si="48"/>
        <v>0</v>
      </c>
      <c r="I91" s="87">
        <f t="shared" si="48"/>
        <v>0</v>
      </c>
      <c r="J91" s="87">
        <f t="shared" si="48"/>
        <v>0</v>
      </c>
      <c r="K91" s="87">
        <f>K92</f>
        <v>0</v>
      </c>
      <c r="L91" s="87">
        <f t="shared" si="48"/>
        <v>0</v>
      </c>
      <c r="M91" s="87">
        <f t="shared" si="48"/>
        <v>0</v>
      </c>
      <c r="N91" s="87">
        <f t="shared" si="48"/>
        <v>0</v>
      </c>
      <c r="O91" s="87">
        <f>O92</f>
        <v>0</v>
      </c>
      <c r="P91" s="87">
        <f t="shared" si="48"/>
        <v>0</v>
      </c>
      <c r="Q91" s="87">
        <f t="shared" si="48"/>
        <v>0</v>
      </c>
      <c r="R91" s="87">
        <f t="shared" si="48"/>
        <v>0</v>
      </c>
    </row>
    <row r="92" spans="1:18" s="83" customFormat="1" ht="33" hidden="1">
      <c r="A92" s="84" t="s">
        <v>43</v>
      </c>
      <c r="B92" s="90">
        <f t="shared" si="45"/>
        <v>901</v>
      </c>
      <c r="C92" s="89" t="s">
        <v>13</v>
      </c>
      <c r="D92" s="89" t="s">
        <v>30</v>
      </c>
      <c r="E92" s="89" t="s">
        <v>591</v>
      </c>
      <c r="F92" s="89" t="s">
        <v>49</v>
      </c>
      <c r="G92" s="87"/>
      <c r="H92" s="87"/>
      <c r="I92" s="87"/>
      <c r="J92" s="87"/>
      <c r="K92" s="87"/>
      <c r="L92" s="87"/>
      <c r="M92" s="87"/>
      <c r="N92" s="87"/>
      <c r="O92" s="87">
        <f>G92+K92</f>
        <v>0</v>
      </c>
      <c r="P92" s="87">
        <f>H92+L92</f>
        <v>0</v>
      </c>
      <c r="Q92" s="87">
        <f>I92+M92</f>
        <v>0</v>
      </c>
      <c r="R92" s="87">
        <f>J92+N92</f>
        <v>0</v>
      </c>
    </row>
    <row r="93" spans="1:18" s="83" customFormat="1" ht="33" hidden="1">
      <c r="A93" s="84" t="s">
        <v>581</v>
      </c>
      <c r="B93" s="90">
        <f>B92</f>
        <v>901</v>
      </c>
      <c r="C93" s="89" t="s">
        <v>13</v>
      </c>
      <c r="D93" s="89" t="s">
        <v>30</v>
      </c>
      <c r="E93" s="89" t="s">
        <v>592</v>
      </c>
      <c r="F93" s="89"/>
      <c r="G93" s="87">
        <f>G94</f>
        <v>0</v>
      </c>
      <c r="H93" s="87">
        <f t="shared" ref="H93:R94" si="49">H94</f>
        <v>0</v>
      </c>
      <c r="I93" s="87">
        <f t="shared" si="49"/>
        <v>0</v>
      </c>
      <c r="J93" s="87">
        <f t="shared" si="49"/>
        <v>0</v>
      </c>
      <c r="K93" s="87">
        <f>K94</f>
        <v>0</v>
      </c>
      <c r="L93" s="87">
        <f t="shared" si="49"/>
        <v>0</v>
      </c>
      <c r="M93" s="87">
        <f t="shared" si="49"/>
        <v>0</v>
      </c>
      <c r="N93" s="87">
        <f t="shared" si="49"/>
        <v>0</v>
      </c>
      <c r="O93" s="87">
        <f>O94</f>
        <v>0</v>
      </c>
      <c r="P93" s="87">
        <f t="shared" si="49"/>
        <v>0</v>
      </c>
      <c r="Q93" s="87">
        <f t="shared" si="49"/>
        <v>0</v>
      </c>
      <c r="R93" s="87">
        <f t="shared" si="49"/>
        <v>0</v>
      </c>
    </row>
    <row r="94" spans="1:18" s="83" customFormat="1" ht="82.5" hidden="1">
      <c r="A94" s="84" t="s">
        <v>341</v>
      </c>
      <c r="B94" s="90">
        <f>B90</f>
        <v>901</v>
      </c>
      <c r="C94" s="89" t="s">
        <v>13</v>
      </c>
      <c r="D94" s="89" t="s">
        <v>30</v>
      </c>
      <c r="E94" s="89" t="s">
        <v>592</v>
      </c>
      <c r="F94" s="89" t="s">
        <v>22</v>
      </c>
      <c r="G94" s="87">
        <f>G95</f>
        <v>0</v>
      </c>
      <c r="H94" s="87">
        <f t="shared" si="49"/>
        <v>0</v>
      </c>
      <c r="I94" s="87">
        <f t="shared" si="49"/>
        <v>0</v>
      </c>
      <c r="J94" s="87">
        <f t="shared" si="49"/>
        <v>0</v>
      </c>
      <c r="K94" s="87">
        <f>K95</f>
        <v>0</v>
      </c>
      <c r="L94" s="87">
        <f t="shared" si="49"/>
        <v>0</v>
      </c>
      <c r="M94" s="87">
        <f t="shared" si="49"/>
        <v>0</v>
      </c>
      <c r="N94" s="87">
        <f t="shared" si="49"/>
        <v>0</v>
      </c>
      <c r="O94" s="87">
        <f>O95</f>
        <v>0</v>
      </c>
      <c r="P94" s="87">
        <f t="shared" si="49"/>
        <v>0</v>
      </c>
      <c r="Q94" s="87">
        <f t="shared" si="49"/>
        <v>0</v>
      </c>
      <c r="R94" s="87">
        <f t="shared" si="49"/>
        <v>0</v>
      </c>
    </row>
    <row r="95" spans="1:18" s="83" customFormat="1" ht="36" hidden="1" customHeight="1">
      <c r="A95" s="84" t="s">
        <v>43</v>
      </c>
      <c r="B95" s="90">
        <f t="shared" ref="B95" si="50">B93</f>
        <v>901</v>
      </c>
      <c r="C95" s="89" t="s">
        <v>13</v>
      </c>
      <c r="D95" s="89" t="s">
        <v>30</v>
      </c>
      <c r="E95" s="89" t="s">
        <v>592</v>
      </c>
      <c r="F95" s="89" t="s">
        <v>49</v>
      </c>
      <c r="G95" s="87"/>
      <c r="H95" s="87"/>
      <c r="I95" s="87"/>
      <c r="J95" s="87"/>
      <c r="K95" s="87"/>
      <c r="L95" s="87"/>
      <c r="M95" s="87"/>
      <c r="N95" s="87"/>
      <c r="O95" s="87">
        <f>G95+K95</f>
        <v>0</v>
      </c>
      <c r="P95" s="87">
        <f>H95+L95</f>
        <v>0</v>
      </c>
      <c r="Q95" s="87">
        <f>I95+M95</f>
        <v>0</v>
      </c>
      <c r="R95" s="87">
        <f>J95+N95</f>
        <v>0</v>
      </c>
    </row>
    <row r="96" spans="1:18" s="83" customFormat="1" hidden="1">
      <c r="A96" s="84" t="s">
        <v>582</v>
      </c>
      <c r="B96" s="90">
        <f>B94</f>
        <v>901</v>
      </c>
      <c r="C96" s="89" t="s">
        <v>13</v>
      </c>
      <c r="D96" s="89" t="s">
        <v>30</v>
      </c>
      <c r="E96" s="89" t="s">
        <v>691</v>
      </c>
      <c r="F96" s="89"/>
      <c r="G96" s="87">
        <f t="shared" ref="G96:R97" si="51">G97</f>
        <v>0</v>
      </c>
      <c r="H96" s="87">
        <f t="shared" si="51"/>
        <v>0</v>
      </c>
      <c r="I96" s="87">
        <f t="shared" si="51"/>
        <v>0</v>
      </c>
      <c r="J96" s="87">
        <f t="shared" si="51"/>
        <v>0</v>
      </c>
      <c r="K96" s="87">
        <f t="shared" si="51"/>
        <v>0</v>
      </c>
      <c r="L96" s="87">
        <f t="shared" si="51"/>
        <v>0</v>
      </c>
      <c r="M96" s="87">
        <f t="shared" si="51"/>
        <v>0</v>
      </c>
      <c r="N96" s="87">
        <f t="shared" si="51"/>
        <v>0</v>
      </c>
      <c r="O96" s="87">
        <f t="shared" si="51"/>
        <v>0</v>
      </c>
      <c r="P96" s="87">
        <f t="shared" si="51"/>
        <v>0</v>
      </c>
      <c r="Q96" s="87">
        <f t="shared" si="51"/>
        <v>0</v>
      </c>
      <c r="R96" s="87">
        <f t="shared" si="51"/>
        <v>0</v>
      </c>
    </row>
    <row r="97" spans="1:18" s="83" customFormat="1" ht="33" hidden="1">
      <c r="A97" s="84" t="s">
        <v>172</v>
      </c>
      <c r="B97" s="90">
        <f>B95</f>
        <v>901</v>
      </c>
      <c r="C97" s="89" t="s">
        <v>13</v>
      </c>
      <c r="D97" s="89" t="s">
        <v>30</v>
      </c>
      <c r="E97" s="89" t="s">
        <v>691</v>
      </c>
      <c r="F97" s="89" t="s">
        <v>16</v>
      </c>
      <c r="G97" s="87">
        <f t="shared" si="51"/>
        <v>0</v>
      </c>
      <c r="H97" s="87">
        <f t="shared" si="51"/>
        <v>0</v>
      </c>
      <c r="I97" s="87">
        <f t="shared" si="51"/>
        <v>0</v>
      </c>
      <c r="J97" s="87">
        <f t="shared" si="51"/>
        <v>0</v>
      </c>
      <c r="K97" s="87">
        <f t="shared" si="51"/>
        <v>0</v>
      </c>
      <c r="L97" s="87">
        <f t="shared" si="51"/>
        <v>0</v>
      </c>
      <c r="M97" s="87">
        <f t="shared" si="51"/>
        <v>0</v>
      </c>
      <c r="N97" s="87">
        <f t="shared" si="51"/>
        <v>0</v>
      </c>
      <c r="O97" s="87">
        <f t="shared" si="51"/>
        <v>0</v>
      </c>
      <c r="P97" s="87">
        <f t="shared" si="51"/>
        <v>0</v>
      </c>
      <c r="Q97" s="87">
        <f t="shared" si="51"/>
        <v>0</v>
      </c>
      <c r="R97" s="87">
        <f t="shared" si="51"/>
        <v>0</v>
      </c>
    </row>
    <row r="98" spans="1:18" s="83" customFormat="1" ht="33" hidden="1">
      <c r="A98" s="84" t="s">
        <v>43</v>
      </c>
      <c r="B98" s="90">
        <f>B96</f>
        <v>901</v>
      </c>
      <c r="C98" s="89" t="s">
        <v>13</v>
      </c>
      <c r="D98" s="89" t="s">
        <v>30</v>
      </c>
      <c r="E98" s="89" t="s">
        <v>691</v>
      </c>
      <c r="F98" s="89" t="s">
        <v>49</v>
      </c>
      <c r="G98" s="186"/>
      <c r="H98" s="186"/>
      <c r="I98" s="186"/>
      <c r="J98" s="186"/>
      <c r="K98" s="186"/>
      <c r="L98" s="186"/>
      <c r="M98" s="186"/>
      <c r="N98" s="186"/>
      <c r="O98" s="87">
        <f>G98+K98</f>
        <v>0</v>
      </c>
      <c r="P98" s="87">
        <f>H98+L98</f>
        <v>0</v>
      </c>
      <c r="Q98" s="87">
        <f>I98+M98</f>
        <v>0</v>
      </c>
      <c r="R98" s="87">
        <f>J98+N98</f>
        <v>0</v>
      </c>
    </row>
    <row r="99" spans="1:18">
      <c r="A99" s="15" t="s">
        <v>17</v>
      </c>
      <c r="B99" s="10">
        <f>B79</f>
        <v>901</v>
      </c>
      <c r="C99" s="10" t="s">
        <v>13</v>
      </c>
      <c r="D99" s="10" t="s">
        <v>30</v>
      </c>
      <c r="E99" s="9" t="s">
        <v>55</v>
      </c>
      <c r="F99" s="10"/>
      <c r="G99" s="227">
        <f>G100+G106</f>
        <v>656799</v>
      </c>
      <c r="H99" s="227">
        <f t="shared" ref="H99:J99" si="52">H100+H106</f>
        <v>54810</v>
      </c>
      <c r="I99" s="227">
        <f t="shared" si="52"/>
        <v>656799</v>
      </c>
      <c r="J99" s="227">
        <f t="shared" si="52"/>
        <v>54810</v>
      </c>
      <c r="K99" s="164">
        <f>K100+K106</f>
        <v>0</v>
      </c>
      <c r="L99" s="164">
        <f t="shared" ref="L99:N99" si="53">L100+L106</f>
        <v>0</v>
      </c>
      <c r="M99" s="164">
        <f t="shared" si="53"/>
        <v>0</v>
      </c>
      <c r="N99" s="164">
        <f t="shared" si="53"/>
        <v>0</v>
      </c>
      <c r="O99" s="164">
        <f>O100+O106</f>
        <v>656799</v>
      </c>
      <c r="P99" s="164">
        <f t="shared" ref="P99:R99" si="54">P100+P106</f>
        <v>54810</v>
      </c>
      <c r="Q99" s="164">
        <f t="shared" si="54"/>
        <v>656799</v>
      </c>
      <c r="R99" s="164">
        <f t="shared" si="54"/>
        <v>54810</v>
      </c>
    </row>
    <row r="100" spans="1:18" ht="35.25" customHeight="1">
      <c r="A100" s="12" t="s">
        <v>25</v>
      </c>
      <c r="B100" s="10">
        <f t="shared" si="37"/>
        <v>901</v>
      </c>
      <c r="C100" s="10" t="s">
        <v>13</v>
      </c>
      <c r="D100" s="10" t="s">
        <v>30</v>
      </c>
      <c r="E100" s="10" t="s">
        <v>56</v>
      </c>
      <c r="F100" s="10"/>
      <c r="G100" s="227">
        <f t="shared" ref="G100:R100" si="55">G101</f>
        <v>601989</v>
      </c>
      <c r="H100" s="226"/>
      <c r="I100" s="227">
        <f t="shared" si="55"/>
        <v>601989</v>
      </c>
      <c r="J100" s="227">
        <f t="shared" si="55"/>
        <v>0</v>
      </c>
      <c r="K100" s="164">
        <f t="shared" si="55"/>
        <v>0</v>
      </c>
      <c r="L100" s="96"/>
      <c r="M100" s="164">
        <f t="shared" si="55"/>
        <v>0</v>
      </c>
      <c r="N100" s="164">
        <f t="shared" si="55"/>
        <v>0</v>
      </c>
      <c r="O100" s="164">
        <f t="shared" si="55"/>
        <v>601989</v>
      </c>
      <c r="P100" s="96"/>
      <c r="Q100" s="164">
        <f t="shared" si="55"/>
        <v>601989</v>
      </c>
      <c r="R100" s="164">
        <f t="shared" si="55"/>
        <v>0</v>
      </c>
    </row>
    <row r="101" spans="1:18">
      <c r="A101" s="12" t="s">
        <v>23</v>
      </c>
      <c r="B101" s="10">
        <f t="shared" si="37"/>
        <v>901</v>
      </c>
      <c r="C101" s="10" t="s">
        <v>13</v>
      </c>
      <c r="D101" s="10" t="s">
        <v>30</v>
      </c>
      <c r="E101" s="10" t="s">
        <v>59</v>
      </c>
      <c r="F101" s="10"/>
      <c r="G101" s="227">
        <f>G102+G104</f>
        <v>601989</v>
      </c>
      <c r="H101" s="227">
        <f t="shared" ref="H101:J101" si="56">H102+H104</f>
        <v>0</v>
      </c>
      <c r="I101" s="227">
        <f t="shared" si="56"/>
        <v>601989</v>
      </c>
      <c r="J101" s="227">
        <f t="shared" si="56"/>
        <v>0</v>
      </c>
      <c r="K101" s="164">
        <f>K102+K104</f>
        <v>0</v>
      </c>
      <c r="L101" s="164">
        <f t="shared" ref="L101:N101" si="57">L102+L104</f>
        <v>0</v>
      </c>
      <c r="M101" s="164">
        <f t="shared" si="57"/>
        <v>0</v>
      </c>
      <c r="N101" s="164">
        <f t="shared" si="57"/>
        <v>0</v>
      </c>
      <c r="O101" s="164">
        <f>O102+O104</f>
        <v>601989</v>
      </c>
      <c r="P101" s="164">
        <f t="shared" ref="P101:R101" si="58">P102+P104</f>
        <v>0</v>
      </c>
      <c r="Q101" s="164">
        <f t="shared" si="58"/>
        <v>601989</v>
      </c>
      <c r="R101" s="164">
        <f t="shared" si="58"/>
        <v>0</v>
      </c>
    </row>
    <row r="102" spans="1:18" ht="73.5" customHeight="1">
      <c r="A102" s="12" t="s">
        <v>21</v>
      </c>
      <c r="B102" s="10">
        <f t="shared" si="37"/>
        <v>901</v>
      </c>
      <c r="C102" s="10" t="s">
        <v>13</v>
      </c>
      <c r="D102" s="10" t="s">
        <v>30</v>
      </c>
      <c r="E102" s="10" t="s">
        <v>59</v>
      </c>
      <c r="F102" s="10" t="s">
        <v>22</v>
      </c>
      <c r="G102" s="226">
        <f>G103</f>
        <v>601983</v>
      </c>
      <c r="H102" s="226"/>
      <c r="I102" s="226">
        <f>I103</f>
        <v>601983</v>
      </c>
      <c r="J102" s="226">
        <f>J103</f>
        <v>0</v>
      </c>
      <c r="K102" s="96">
        <f>K103</f>
        <v>0</v>
      </c>
      <c r="L102" s="96"/>
      <c r="M102" s="96">
        <f>M103</f>
        <v>0</v>
      </c>
      <c r="N102" s="96">
        <f>N103</f>
        <v>0</v>
      </c>
      <c r="O102" s="96">
        <f>O103</f>
        <v>601983</v>
      </c>
      <c r="P102" s="96"/>
      <c r="Q102" s="96">
        <f>Q103</f>
        <v>601983</v>
      </c>
      <c r="R102" s="96">
        <f>R103</f>
        <v>0</v>
      </c>
    </row>
    <row r="103" spans="1:18" ht="33">
      <c r="A103" s="12" t="s">
        <v>43</v>
      </c>
      <c r="B103" s="10">
        <f t="shared" si="37"/>
        <v>901</v>
      </c>
      <c r="C103" s="10" t="s">
        <v>13</v>
      </c>
      <c r="D103" s="10" t="s">
        <v>30</v>
      </c>
      <c r="E103" s="10" t="s">
        <v>59</v>
      </c>
      <c r="F103" s="10" t="s">
        <v>49</v>
      </c>
      <c r="G103" s="226">
        <f>598521+3462</f>
        <v>601983</v>
      </c>
      <c r="H103" s="226"/>
      <c r="I103" s="226">
        <f>598521+3462</f>
        <v>601983</v>
      </c>
      <c r="J103" s="226"/>
      <c r="K103" s="96"/>
      <c r="L103" s="96"/>
      <c r="M103" s="96"/>
      <c r="N103" s="96"/>
      <c r="O103" s="96">
        <f>G103+K103</f>
        <v>601983</v>
      </c>
      <c r="P103" s="96">
        <f>H103+L103</f>
        <v>0</v>
      </c>
      <c r="Q103" s="96">
        <f>I103+M103</f>
        <v>601983</v>
      </c>
      <c r="R103" s="96">
        <f>J103+N103</f>
        <v>0</v>
      </c>
    </row>
    <row r="104" spans="1:18" ht="41.25" customHeight="1">
      <c r="A104" s="12" t="s">
        <v>172</v>
      </c>
      <c r="B104" s="10">
        <f t="shared" si="37"/>
        <v>901</v>
      </c>
      <c r="C104" s="10" t="s">
        <v>13</v>
      </c>
      <c r="D104" s="10" t="s">
        <v>30</v>
      </c>
      <c r="E104" s="10" t="s">
        <v>59</v>
      </c>
      <c r="F104" s="10" t="s">
        <v>16</v>
      </c>
      <c r="G104" s="226">
        <f>G105</f>
        <v>6</v>
      </c>
      <c r="H104" s="226"/>
      <c r="I104" s="226">
        <f>I105</f>
        <v>6</v>
      </c>
      <c r="J104" s="226">
        <f>J105</f>
        <v>0</v>
      </c>
      <c r="K104" s="96">
        <f>K105</f>
        <v>0</v>
      </c>
      <c r="L104" s="96"/>
      <c r="M104" s="96">
        <f>M105</f>
        <v>0</v>
      </c>
      <c r="N104" s="96">
        <f>N105</f>
        <v>0</v>
      </c>
      <c r="O104" s="96">
        <f>O105</f>
        <v>6</v>
      </c>
      <c r="P104" s="96"/>
      <c r="Q104" s="96">
        <f>Q105</f>
        <v>6</v>
      </c>
      <c r="R104" s="96">
        <f>R105</f>
        <v>0</v>
      </c>
    </row>
    <row r="105" spans="1:18" ht="33">
      <c r="A105" s="12" t="s">
        <v>44</v>
      </c>
      <c r="B105" s="10">
        <f t="shared" si="37"/>
        <v>901</v>
      </c>
      <c r="C105" s="10" t="s">
        <v>13</v>
      </c>
      <c r="D105" s="10" t="s">
        <v>30</v>
      </c>
      <c r="E105" s="10" t="s">
        <v>59</v>
      </c>
      <c r="F105" s="10" t="s">
        <v>51</v>
      </c>
      <c r="G105" s="226">
        <v>6</v>
      </c>
      <c r="H105" s="226"/>
      <c r="I105" s="226">
        <v>6</v>
      </c>
      <c r="J105" s="226"/>
      <c r="K105" s="96"/>
      <c r="L105" s="96"/>
      <c r="M105" s="96"/>
      <c r="N105" s="96"/>
      <c r="O105" s="96">
        <f>G105+K105</f>
        <v>6</v>
      </c>
      <c r="P105" s="96">
        <f>H105+L105</f>
        <v>0</v>
      </c>
      <c r="Q105" s="96">
        <f>I105+M105</f>
        <v>6</v>
      </c>
      <c r="R105" s="96">
        <f>J105+N105</f>
        <v>0</v>
      </c>
    </row>
    <row r="106" spans="1:18" s="135" customFormat="1">
      <c r="A106" s="99" t="s">
        <v>571</v>
      </c>
      <c r="B106" s="103">
        <f>B98</f>
        <v>901</v>
      </c>
      <c r="C106" s="101" t="s">
        <v>13</v>
      </c>
      <c r="D106" s="101" t="s">
        <v>30</v>
      </c>
      <c r="E106" s="101" t="s">
        <v>583</v>
      </c>
      <c r="F106" s="101"/>
      <c r="G106" s="226">
        <f t="shared" ref="G106:R106" si="59">G107+G110+G113+G116+G119+G122</f>
        <v>54810</v>
      </c>
      <c r="H106" s="226">
        <f t="shared" si="59"/>
        <v>54810</v>
      </c>
      <c r="I106" s="226">
        <f t="shared" si="59"/>
        <v>54810</v>
      </c>
      <c r="J106" s="226">
        <f t="shared" si="59"/>
        <v>54810</v>
      </c>
      <c r="K106" s="96">
        <f t="shared" si="59"/>
        <v>0</v>
      </c>
      <c r="L106" s="96">
        <f t="shared" si="59"/>
        <v>0</v>
      </c>
      <c r="M106" s="96">
        <f t="shared" si="59"/>
        <v>0</v>
      </c>
      <c r="N106" s="96">
        <f t="shared" si="59"/>
        <v>0</v>
      </c>
      <c r="O106" s="96">
        <f t="shared" si="59"/>
        <v>54810</v>
      </c>
      <c r="P106" s="96">
        <f t="shared" si="59"/>
        <v>54810</v>
      </c>
      <c r="Q106" s="96">
        <f t="shared" si="59"/>
        <v>54810</v>
      </c>
      <c r="R106" s="96">
        <f t="shared" si="59"/>
        <v>54810</v>
      </c>
    </row>
    <row r="107" spans="1:18" s="83" customFormat="1" ht="33">
      <c r="A107" s="99" t="s">
        <v>589</v>
      </c>
      <c r="B107" s="103">
        <f>B99</f>
        <v>901</v>
      </c>
      <c r="C107" s="101" t="s">
        <v>13</v>
      </c>
      <c r="D107" s="101" t="s">
        <v>30</v>
      </c>
      <c r="E107" s="101" t="s">
        <v>593</v>
      </c>
      <c r="F107" s="101"/>
      <c r="G107" s="226">
        <f>G108</f>
        <v>869</v>
      </c>
      <c r="H107" s="226">
        <f t="shared" ref="H107:R108" si="60">H108</f>
        <v>869</v>
      </c>
      <c r="I107" s="226">
        <f t="shared" si="60"/>
        <v>869</v>
      </c>
      <c r="J107" s="226">
        <f t="shared" si="60"/>
        <v>869</v>
      </c>
      <c r="K107" s="96">
        <f>K108</f>
        <v>0</v>
      </c>
      <c r="L107" s="96">
        <f t="shared" si="60"/>
        <v>0</v>
      </c>
      <c r="M107" s="96">
        <f t="shared" si="60"/>
        <v>0</v>
      </c>
      <c r="N107" s="96">
        <f t="shared" si="60"/>
        <v>0</v>
      </c>
      <c r="O107" s="96">
        <f>O108</f>
        <v>869</v>
      </c>
      <c r="P107" s="96">
        <f t="shared" si="60"/>
        <v>869</v>
      </c>
      <c r="Q107" s="96">
        <f t="shared" si="60"/>
        <v>869</v>
      </c>
      <c r="R107" s="96">
        <f t="shared" si="60"/>
        <v>869</v>
      </c>
    </row>
    <row r="108" spans="1:18" s="83" customFormat="1" ht="68.25" customHeight="1">
      <c r="A108" s="99" t="s">
        <v>341</v>
      </c>
      <c r="B108" s="103">
        <f t="shared" ref="B108:B118" si="61">B106</f>
        <v>901</v>
      </c>
      <c r="C108" s="101" t="s">
        <v>13</v>
      </c>
      <c r="D108" s="101" t="s">
        <v>30</v>
      </c>
      <c r="E108" s="101" t="s">
        <v>593</v>
      </c>
      <c r="F108" s="101" t="s">
        <v>22</v>
      </c>
      <c r="G108" s="226">
        <f>G109</f>
        <v>869</v>
      </c>
      <c r="H108" s="226">
        <f t="shared" si="60"/>
        <v>869</v>
      </c>
      <c r="I108" s="226">
        <f t="shared" si="60"/>
        <v>869</v>
      </c>
      <c r="J108" s="226">
        <f t="shared" si="60"/>
        <v>869</v>
      </c>
      <c r="K108" s="96">
        <f>K109</f>
        <v>0</v>
      </c>
      <c r="L108" s="96">
        <f t="shared" si="60"/>
        <v>0</v>
      </c>
      <c r="M108" s="96">
        <f t="shared" si="60"/>
        <v>0</v>
      </c>
      <c r="N108" s="96">
        <f t="shared" si="60"/>
        <v>0</v>
      </c>
      <c r="O108" s="96">
        <f>O109</f>
        <v>869</v>
      </c>
      <c r="P108" s="96">
        <f t="shared" si="60"/>
        <v>869</v>
      </c>
      <c r="Q108" s="96">
        <f t="shared" si="60"/>
        <v>869</v>
      </c>
      <c r="R108" s="96">
        <f t="shared" si="60"/>
        <v>869</v>
      </c>
    </row>
    <row r="109" spans="1:18" s="83" customFormat="1" ht="33">
      <c r="A109" s="99" t="s">
        <v>43</v>
      </c>
      <c r="B109" s="103">
        <f>B103</f>
        <v>901</v>
      </c>
      <c r="C109" s="101" t="s">
        <v>13</v>
      </c>
      <c r="D109" s="101" t="s">
        <v>30</v>
      </c>
      <c r="E109" s="101" t="s">
        <v>593</v>
      </c>
      <c r="F109" s="101" t="s">
        <v>49</v>
      </c>
      <c r="G109" s="226">
        <v>869</v>
      </c>
      <c r="H109" s="226">
        <v>869</v>
      </c>
      <c r="I109" s="226">
        <v>869</v>
      </c>
      <c r="J109" s="226">
        <v>869</v>
      </c>
      <c r="K109" s="96"/>
      <c r="L109" s="96"/>
      <c r="M109" s="96"/>
      <c r="N109" s="96"/>
      <c r="O109" s="96">
        <f>G109+K109</f>
        <v>869</v>
      </c>
      <c r="P109" s="96">
        <f>H109+L109</f>
        <v>869</v>
      </c>
      <c r="Q109" s="96">
        <f>I109+M109</f>
        <v>869</v>
      </c>
      <c r="R109" s="96">
        <f>J109+N109</f>
        <v>869</v>
      </c>
    </row>
    <row r="110" spans="1:18" s="83" customFormat="1" ht="49.5">
      <c r="A110" s="99" t="s">
        <v>700</v>
      </c>
      <c r="B110" s="45">
        <f>B107</f>
        <v>901</v>
      </c>
      <c r="C110" s="10" t="s">
        <v>13</v>
      </c>
      <c r="D110" s="10" t="s">
        <v>30</v>
      </c>
      <c r="E110" s="10" t="s">
        <v>698</v>
      </c>
      <c r="F110" s="10"/>
      <c r="G110" s="226">
        <f t="shared" ref="G110:R111" si="62">G111</f>
        <v>961</v>
      </c>
      <c r="H110" s="226">
        <f t="shared" si="62"/>
        <v>961</v>
      </c>
      <c r="I110" s="226">
        <f t="shared" si="62"/>
        <v>961</v>
      </c>
      <c r="J110" s="226">
        <f t="shared" si="62"/>
        <v>961</v>
      </c>
      <c r="K110" s="9">
        <f t="shared" si="62"/>
        <v>0</v>
      </c>
      <c r="L110" s="9">
        <f t="shared" si="62"/>
        <v>0</v>
      </c>
      <c r="M110" s="9">
        <f t="shared" si="62"/>
        <v>0</v>
      </c>
      <c r="N110" s="9">
        <f t="shared" si="62"/>
        <v>0</v>
      </c>
      <c r="O110" s="9">
        <f t="shared" si="62"/>
        <v>961</v>
      </c>
      <c r="P110" s="9">
        <f t="shared" si="62"/>
        <v>961</v>
      </c>
      <c r="Q110" s="9">
        <f t="shared" si="62"/>
        <v>961</v>
      </c>
      <c r="R110" s="9">
        <f t="shared" si="62"/>
        <v>961</v>
      </c>
    </row>
    <row r="111" spans="1:18" s="83" customFormat="1" ht="82.5">
      <c r="A111" s="99" t="s">
        <v>341</v>
      </c>
      <c r="B111" s="45">
        <f>B108</f>
        <v>901</v>
      </c>
      <c r="C111" s="10" t="s">
        <v>13</v>
      </c>
      <c r="D111" s="10" t="s">
        <v>30</v>
      </c>
      <c r="E111" s="10" t="s">
        <v>698</v>
      </c>
      <c r="F111" s="10" t="s">
        <v>22</v>
      </c>
      <c r="G111" s="226">
        <f t="shared" si="62"/>
        <v>961</v>
      </c>
      <c r="H111" s="226">
        <f t="shared" si="62"/>
        <v>961</v>
      </c>
      <c r="I111" s="226">
        <f t="shared" si="62"/>
        <v>961</v>
      </c>
      <c r="J111" s="226">
        <f t="shared" si="62"/>
        <v>961</v>
      </c>
      <c r="K111" s="9">
        <f t="shared" si="62"/>
        <v>0</v>
      </c>
      <c r="L111" s="9">
        <f t="shared" si="62"/>
        <v>0</v>
      </c>
      <c r="M111" s="9">
        <f t="shared" si="62"/>
        <v>0</v>
      </c>
      <c r="N111" s="9">
        <f t="shared" si="62"/>
        <v>0</v>
      </c>
      <c r="O111" s="9">
        <f t="shared" si="62"/>
        <v>961</v>
      </c>
      <c r="P111" s="9">
        <f t="shared" si="62"/>
        <v>961</v>
      </c>
      <c r="Q111" s="9">
        <f t="shared" si="62"/>
        <v>961</v>
      </c>
      <c r="R111" s="9">
        <f t="shared" si="62"/>
        <v>961</v>
      </c>
    </row>
    <row r="112" spans="1:18" s="83" customFormat="1" ht="33">
      <c r="A112" s="12" t="s">
        <v>43</v>
      </c>
      <c r="B112" s="45">
        <f t="shared" si="61"/>
        <v>901</v>
      </c>
      <c r="C112" s="10" t="s">
        <v>13</v>
      </c>
      <c r="D112" s="10" t="s">
        <v>30</v>
      </c>
      <c r="E112" s="10" t="s">
        <v>698</v>
      </c>
      <c r="F112" s="10" t="s">
        <v>49</v>
      </c>
      <c r="G112" s="227">
        <v>961</v>
      </c>
      <c r="H112" s="227">
        <v>961</v>
      </c>
      <c r="I112" s="227">
        <v>961</v>
      </c>
      <c r="J112" s="227">
        <v>961</v>
      </c>
      <c r="K112" s="216"/>
      <c r="L112" s="216"/>
      <c r="M112" s="216"/>
      <c r="N112" s="216"/>
      <c r="O112" s="96">
        <f>G112+K112</f>
        <v>961</v>
      </c>
      <c r="P112" s="96">
        <f>H112+L112</f>
        <v>961</v>
      </c>
      <c r="Q112" s="96">
        <f>I112+M112</f>
        <v>961</v>
      </c>
      <c r="R112" s="96">
        <f>J112+N112</f>
        <v>961</v>
      </c>
    </row>
    <row r="113" spans="1:18" s="83" customFormat="1">
      <c r="A113" s="12" t="s">
        <v>689</v>
      </c>
      <c r="B113" s="103">
        <f>B108</f>
        <v>901</v>
      </c>
      <c r="C113" s="10" t="s">
        <v>13</v>
      </c>
      <c r="D113" s="10" t="s">
        <v>30</v>
      </c>
      <c r="E113" s="10" t="s">
        <v>699</v>
      </c>
      <c r="F113" s="10"/>
      <c r="G113" s="227">
        <f t="shared" ref="G113:R114" si="63">G114</f>
        <v>6535</v>
      </c>
      <c r="H113" s="227">
        <f t="shared" si="63"/>
        <v>6535</v>
      </c>
      <c r="I113" s="227">
        <f t="shared" si="63"/>
        <v>6535</v>
      </c>
      <c r="J113" s="227">
        <f t="shared" si="63"/>
        <v>6535</v>
      </c>
      <c r="K113" s="216">
        <f t="shared" si="63"/>
        <v>0</v>
      </c>
      <c r="L113" s="216">
        <f t="shared" si="63"/>
        <v>0</v>
      </c>
      <c r="M113" s="216">
        <f t="shared" si="63"/>
        <v>0</v>
      </c>
      <c r="N113" s="216">
        <f t="shared" si="63"/>
        <v>0</v>
      </c>
      <c r="O113" s="216">
        <f t="shared" si="63"/>
        <v>6535</v>
      </c>
      <c r="P113" s="216">
        <f t="shared" si="63"/>
        <v>6535</v>
      </c>
      <c r="Q113" s="216">
        <f t="shared" si="63"/>
        <v>6535</v>
      </c>
      <c r="R113" s="216">
        <f t="shared" si="63"/>
        <v>6535</v>
      </c>
    </row>
    <row r="114" spans="1:18" s="83" customFormat="1" ht="82.5">
      <c r="A114" s="99" t="s">
        <v>341</v>
      </c>
      <c r="B114" s="103">
        <f>B113</f>
        <v>901</v>
      </c>
      <c r="C114" s="10" t="s">
        <v>13</v>
      </c>
      <c r="D114" s="10" t="s">
        <v>30</v>
      </c>
      <c r="E114" s="10" t="s">
        <v>699</v>
      </c>
      <c r="F114" s="10" t="s">
        <v>22</v>
      </c>
      <c r="G114" s="227">
        <f t="shared" si="63"/>
        <v>6535</v>
      </c>
      <c r="H114" s="227">
        <f t="shared" si="63"/>
        <v>6535</v>
      </c>
      <c r="I114" s="227">
        <f t="shared" si="63"/>
        <v>6535</v>
      </c>
      <c r="J114" s="227">
        <f t="shared" si="63"/>
        <v>6535</v>
      </c>
      <c r="K114" s="216">
        <f t="shared" si="63"/>
        <v>0</v>
      </c>
      <c r="L114" s="216">
        <f t="shared" si="63"/>
        <v>0</v>
      </c>
      <c r="M114" s="216">
        <f t="shared" si="63"/>
        <v>0</v>
      </c>
      <c r="N114" s="216">
        <f t="shared" si="63"/>
        <v>0</v>
      </c>
      <c r="O114" s="216">
        <f t="shared" si="63"/>
        <v>6535</v>
      </c>
      <c r="P114" s="216">
        <f t="shared" si="63"/>
        <v>6535</v>
      </c>
      <c r="Q114" s="216">
        <f t="shared" si="63"/>
        <v>6535</v>
      </c>
      <c r="R114" s="216">
        <f t="shared" si="63"/>
        <v>6535</v>
      </c>
    </row>
    <row r="115" spans="1:18" s="83" customFormat="1" ht="33">
      <c r="A115" s="99" t="s">
        <v>43</v>
      </c>
      <c r="B115" s="103">
        <f t="shared" si="61"/>
        <v>901</v>
      </c>
      <c r="C115" s="10" t="s">
        <v>13</v>
      </c>
      <c r="D115" s="10" t="s">
        <v>30</v>
      </c>
      <c r="E115" s="10" t="s">
        <v>699</v>
      </c>
      <c r="F115" s="101" t="s">
        <v>49</v>
      </c>
      <c r="G115" s="227">
        <v>6535</v>
      </c>
      <c r="H115" s="227">
        <v>6535</v>
      </c>
      <c r="I115" s="227">
        <v>6535</v>
      </c>
      <c r="J115" s="227">
        <v>6535</v>
      </c>
      <c r="K115" s="216"/>
      <c r="L115" s="216"/>
      <c r="M115" s="216"/>
      <c r="N115" s="216"/>
      <c r="O115" s="96">
        <f>G115+K115</f>
        <v>6535</v>
      </c>
      <c r="P115" s="96">
        <f>H115+L115</f>
        <v>6535</v>
      </c>
      <c r="Q115" s="96">
        <f>I115+M115</f>
        <v>6535</v>
      </c>
      <c r="R115" s="96">
        <f>J115+N115</f>
        <v>6535</v>
      </c>
    </row>
    <row r="116" spans="1:18" s="135" customFormat="1" ht="49.5">
      <c r="A116" s="99" t="s">
        <v>580</v>
      </c>
      <c r="B116" s="103">
        <f>B108</f>
        <v>901</v>
      </c>
      <c r="C116" s="101" t="s">
        <v>13</v>
      </c>
      <c r="D116" s="101" t="s">
        <v>30</v>
      </c>
      <c r="E116" s="101" t="s">
        <v>585</v>
      </c>
      <c r="F116" s="101"/>
      <c r="G116" s="226">
        <f>G117</f>
        <v>39081</v>
      </c>
      <c r="H116" s="226">
        <f t="shared" ref="H116:R117" si="64">H117</f>
        <v>39081</v>
      </c>
      <c r="I116" s="226">
        <f t="shared" si="64"/>
        <v>39081</v>
      </c>
      <c r="J116" s="226">
        <f t="shared" si="64"/>
        <v>39081</v>
      </c>
      <c r="K116" s="96">
        <f>K117</f>
        <v>0</v>
      </c>
      <c r="L116" s="96">
        <f t="shared" si="64"/>
        <v>0</v>
      </c>
      <c r="M116" s="96">
        <f t="shared" si="64"/>
        <v>0</v>
      </c>
      <c r="N116" s="96">
        <f t="shared" si="64"/>
        <v>0</v>
      </c>
      <c r="O116" s="96">
        <f>O117</f>
        <v>39081</v>
      </c>
      <c r="P116" s="96">
        <f t="shared" si="64"/>
        <v>39081</v>
      </c>
      <c r="Q116" s="96">
        <f t="shared" si="64"/>
        <v>39081</v>
      </c>
      <c r="R116" s="96">
        <f t="shared" si="64"/>
        <v>39081</v>
      </c>
    </row>
    <row r="117" spans="1:18" s="135" customFormat="1" ht="82.5">
      <c r="A117" s="99" t="s">
        <v>341</v>
      </c>
      <c r="B117" s="103">
        <f>B116</f>
        <v>901</v>
      </c>
      <c r="C117" s="101" t="s">
        <v>13</v>
      </c>
      <c r="D117" s="101" t="s">
        <v>30</v>
      </c>
      <c r="E117" s="101" t="s">
        <v>585</v>
      </c>
      <c r="F117" s="101" t="s">
        <v>22</v>
      </c>
      <c r="G117" s="226">
        <f>G118</f>
        <v>39081</v>
      </c>
      <c r="H117" s="226">
        <f t="shared" si="64"/>
        <v>39081</v>
      </c>
      <c r="I117" s="226">
        <f t="shared" si="64"/>
        <v>39081</v>
      </c>
      <c r="J117" s="226">
        <f t="shared" si="64"/>
        <v>39081</v>
      </c>
      <c r="K117" s="96">
        <f>K118</f>
        <v>0</v>
      </c>
      <c r="L117" s="96">
        <f t="shared" si="64"/>
        <v>0</v>
      </c>
      <c r="M117" s="96">
        <f t="shared" si="64"/>
        <v>0</v>
      </c>
      <c r="N117" s="96">
        <f t="shared" si="64"/>
        <v>0</v>
      </c>
      <c r="O117" s="96">
        <f>O118</f>
        <v>39081</v>
      </c>
      <c r="P117" s="96">
        <f t="shared" si="64"/>
        <v>39081</v>
      </c>
      <c r="Q117" s="96">
        <f t="shared" si="64"/>
        <v>39081</v>
      </c>
      <c r="R117" s="96">
        <f t="shared" si="64"/>
        <v>39081</v>
      </c>
    </row>
    <row r="118" spans="1:18" s="135" customFormat="1" ht="33">
      <c r="A118" s="99" t="s">
        <v>43</v>
      </c>
      <c r="B118" s="103">
        <f t="shared" si="61"/>
        <v>901</v>
      </c>
      <c r="C118" s="101" t="s">
        <v>13</v>
      </c>
      <c r="D118" s="101" t="s">
        <v>30</v>
      </c>
      <c r="E118" s="101" t="s">
        <v>585</v>
      </c>
      <c r="F118" s="101" t="s">
        <v>49</v>
      </c>
      <c r="G118" s="226">
        <v>39081</v>
      </c>
      <c r="H118" s="226">
        <v>39081</v>
      </c>
      <c r="I118" s="226">
        <v>39081</v>
      </c>
      <c r="J118" s="226">
        <v>39081</v>
      </c>
      <c r="K118" s="96"/>
      <c r="L118" s="96"/>
      <c r="M118" s="96"/>
      <c r="N118" s="96"/>
      <c r="O118" s="96">
        <f>G118+K118</f>
        <v>39081</v>
      </c>
      <c r="P118" s="96">
        <f>H118+L118</f>
        <v>39081</v>
      </c>
      <c r="Q118" s="96">
        <f>I118+M118</f>
        <v>39081</v>
      </c>
      <c r="R118" s="96">
        <f>J118+N118</f>
        <v>39081</v>
      </c>
    </row>
    <row r="119" spans="1:18" s="83" customFormat="1" ht="33">
      <c r="A119" s="99" t="s">
        <v>581</v>
      </c>
      <c r="B119" s="103">
        <f>B118</f>
        <v>901</v>
      </c>
      <c r="C119" s="101" t="s">
        <v>13</v>
      </c>
      <c r="D119" s="101" t="s">
        <v>30</v>
      </c>
      <c r="E119" s="101" t="s">
        <v>586</v>
      </c>
      <c r="F119" s="101"/>
      <c r="G119" s="226">
        <f>G120</f>
        <v>5400</v>
      </c>
      <c r="H119" s="226">
        <f t="shared" ref="H119:R120" si="65">H120</f>
        <v>5400</v>
      </c>
      <c r="I119" s="226">
        <f t="shared" si="65"/>
        <v>5400</v>
      </c>
      <c r="J119" s="226">
        <f t="shared" si="65"/>
        <v>5400</v>
      </c>
      <c r="K119" s="96">
        <f>K120</f>
        <v>0</v>
      </c>
      <c r="L119" s="96">
        <f t="shared" si="65"/>
        <v>0</v>
      </c>
      <c r="M119" s="96">
        <f t="shared" si="65"/>
        <v>0</v>
      </c>
      <c r="N119" s="96">
        <f t="shared" si="65"/>
        <v>0</v>
      </c>
      <c r="O119" s="96">
        <f>O120</f>
        <v>5400</v>
      </c>
      <c r="P119" s="96">
        <f t="shared" si="65"/>
        <v>5400</v>
      </c>
      <c r="Q119" s="96">
        <f t="shared" si="65"/>
        <v>5400</v>
      </c>
      <c r="R119" s="96">
        <f t="shared" si="65"/>
        <v>5400</v>
      </c>
    </row>
    <row r="120" spans="1:18" s="83" customFormat="1" ht="82.5">
      <c r="A120" s="99" t="s">
        <v>341</v>
      </c>
      <c r="B120" s="103">
        <f>B116</f>
        <v>901</v>
      </c>
      <c r="C120" s="101" t="s">
        <v>13</v>
      </c>
      <c r="D120" s="101" t="s">
        <v>30</v>
      </c>
      <c r="E120" s="101" t="s">
        <v>586</v>
      </c>
      <c r="F120" s="101" t="s">
        <v>22</v>
      </c>
      <c r="G120" s="226">
        <f>G121</f>
        <v>5400</v>
      </c>
      <c r="H120" s="226">
        <f t="shared" si="65"/>
        <v>5400</v>
      </c>
      <c r="I120" s="226">
        <f t="shared" si="65"/>
        <v>5400</v>
      </c>
      <c r="J120" s="226">
        <f t="shared" si="65"/>
        <v>5400</v>
      </c>
      <c r="K120" s="96">
        <f>K121</f>
        <v>0</v>
      </c>
      <c r="L120" s="96">
        <f t="shared" si="65"/>
        <v>0</v>
      </c>
      <c r="M120" s="96">
        <f t="shared" si="65"/>
        <v>0</v>
      </c>
      <c r="N120" s="96">
        <f t="shared" si="65"/>
        <v>0</v>
      </c>
      <c r="O120" s="96">
        <f>O121</f>
        <v>5400</v>
      </c>
      <c r="P120" s="96">
        <f t="shared" si="65"/>
        <v>5400</v>
      </c>
      <c r="Q120" s="96">
        <f t="shared" si="65"/>
        <v>5400</v>
      </c>
      <c r="R120" s="96">
        <f t="shared" si="65"/>
        <v>5400</v>
      </c>
    </row>
    <row r="121" spans="1:18" s="83" customFormat="1" ht="36" customHeight="1">
      <c r="A121" s="99" t="s">
        <v>43</v>
      </c>
      <c r="B121" s="103">
        <f t="shared" ref="B121" si="66">B119</f>
        <v>901</v>
      </c>
      <c r="C121" s="101" t="s">
        <v>13</v>
      </c>
      <c r="D121" s="101" t="s">
        <v>30</v>
      </c>
      <c r="E121" s="101" t="s">
        <v>586</v>
      </c>
      <c r="F121" s="101" t="s">
        <v>49</v>
      </c>
      <c r="G121" s="226">
        <v>5400</v>
      </c>
      <c r="H121" s="226">
        <v>5400</v>
      </c>
      <c r="I121" s="226">
        <v>5400</v>
      </c>
      <c r="J121" s="226">
        <v>5400</v>
      </c>
      <c r="K121" s="96"/>
      <c r="L121" s="96"/>
      <c r="M121" s="96"/>
      <c r="N121" s="96"/>
      <c r="O121" s="96">
        <f>G121+K121</f>
        <v>5400</v>
      </c>
      <c r="P121" s="96">
        <f>H121+L121</f>
        <v>5400</v>
      </c>
      <c r="Q121" s="96">
        <f>I121+M121</f>
        <v>5400</v>
      </c>
      <c r="R121" s="96">
        <f>J121+N121</f>
        <v>5400</v>
      </c>
    </row>
    <row r="122" spans="1:18" s="83" customFormat="1">
      <c r="A122" s="12" t="s">
        <v>582</v>
      </c>
      <c r="B122" s="45">
        <f>B120</f>
        <v>901</v>
      </c>
      <c r="C122" s="10" t="s">
        <v>13</v>
      </c>
      <c r="D122" s="10" t="s">
        <v>30</v>
      </c>
      <c r="E122" s="10" t="s">
        <v>587</v>
      </c>
      <c r="F122" s="10"/>
      <c r="G122" s="226">
        <f t="shared" ref="G122:R123" si="67">G123</f>
        <v>1964</v>
      </c>
      <c r="H122" s="226">
        <f t="shared" si="67"/>
        <v>1964</v>
      </c>
      <c r="I122" s="226">
        <f t="shared" si="67"/>
        <v>1964</v>
      </c>
      <c r="J122" s="226">
        <f t="shared" si="67"/>
        <v>1964</v>
      </c>
      <c r="K122" s="9">
        <f t="shared" si="67"/>
        <v>0</v>
      </c>
      <c r="L122" s="9">
        <f t="shared" si="67"/>
        <v>0</v>
      </c>
      <c r="M122" s="9">
        <f t="shared" si="67"/>
        <v>0</v>
      </c>
      <c r="N122" s="9">
        <f t="shared" si="67"/>
        <v>0</v>
      </c>
      <c r="O122" s="9">
        <f t="shared" si="67"/>
        <v>1964</v>
      </c>
      <c r="P122" s="9">
        <f t="shared" si="67"/>
        <v>1964</v>
      </c>
      <c r="Q122" s="9">
        <f t="shared" si="67"/>
        <v>1964</v>
      </c>
      <c r="R122" s="9">
        <f t="shared" si="67"/>
        <v>1964</v>
      </c>
    </row>
    <row r="123" spans="1:18" s="83" customFormat="1" ht="82.5">
      <c r="A123" s="99" t="s">
        <v>341</v>
      </c>
      <c r="B123" s="45">
        <f>B121</f>
        <v>901</v>
      </c>
      <c r="C123" s="10" t="s">
        <v>13</v>
      </c>
      <c r="D123" s="10" t="s">
        <v>30</v>
      </c>
      <c r="E123" s="10" t="s">
        <v>587</v>
      </c>
      <c r="F123" s="10" t="s">
        <v>22</v>
      </c>
      <c r="G123" s="226">
        <f t="shared" si="67"/>
        <v>1964</v>
      </c>
      <c r="H123" s="226">
        <f t="shared" si="67"/>
        <v>1964</v>
      </c>
      <c r="I123" s="226">
        <f t="shared" si="67"/>
        <v>1964</v>
      </c>
      <c r="J123" s="226">
        <f t="shared" si="67"/>
        <v>1964</v>
      </c>
      <c r="K123" s="9">
        <f t="shared" si="67"/>
        <v>0</v>
      </c>
      <c r="L123" s="9">
        <f t="shared" si="67"/>
        <v>0</v>
      </c>
      <c r="M123" s="9">
        <f t="shared" si="67"/>
        <v>0</v>
      </c>
      <c r="N123" s="9">
        <f t="shared" si="67"/>
        <v>0</v>
      </c>
      <c r="O123" s="9">
        <f t="shared" si="67"/>
        <v>1964</v>
      </c>
      <c r="P123" s="9">
        <f t="shared" si="67"/>
        <v>1964</v>
      </c>
      <c r="Q123" s="9">
        <f t="shared" si="67"/>
        <v>1964</v>
      </c>
      <c r="R123" s="9">
        <f t="shared" si="67"/>
        <v>1964</v>
      </c>
    </row>
    <row r="124" spans="1:18" s="83" customFormat="1" ht="33">
      <c r="A124" s="99" t="s">
        <v>43</v>
      </c>
      <c r="B124" s="45">
        <f>B122</f>
        <v>901</v>
      </c>
      <c r="C124" s="10" t="s">
        <v>13</v>
      </c>
      <c r="D124" s="10" t="s">
        <v>30</v>
      </c>
      <c r="E124" s="10" t="s">
        <v>587</v>
      </c>
      <c r="F124" s="101" t="s">
        <v>49</v>
      </c>
      <c r="G124" s="227">
        <v>1964</v>
      </c>
      <c r="H124" s="227">
        <v>1964</v>
      </c>
      <c r="I124" s="227">
        <v>1964</v>
      </c>
      <c r="J124" s="227">
        <v>1964</v>
      </c>
      <c r="K124" s="216"/>
      <c r="L124" s="216"/>
      <c r="M124" s="216"/>
      <c r="N124" s="216"/>
      <c r="O124" s="96">
        <f>G124+K124</f>
        <v>1964</v>
      </c>
      <c r="P124" s="96">
        <f>H124+L124</f>
        <v>1964</v>
      </c>
      <c r="Q124" s="96">
        <f>I124+M124</f>
        <v>1964</v>
      </c>
      <c r="R124" s="96">
        <f>J124+N124</f>
        <v>1964</v>
      </c>
    </row>
    <row r="125" spans="1:18">
      <c r="A125" s="12"/>
      <c r="B125" s="10"/>
      <c r="C125" s="10"/>
      <c r="D125" s="10"/>
      <c r="E125" s="10"/>
      <c r="F125" s="10"/>
      <c r="G125" s="226"/>
      <c r="H125" s="226"/>
      <c r="I125" s="226"/>
      <c r="J125" s="226"/>
      <c r="K125" s="96"/>
      <c r="L125" s="96"/>
      <c r="M125" s="96"/>
      <c r="N125" s="96"/>
      <c r="O125" s="96"/>
      <c r="P125" s="96"/>
      <c r="Q125" s="96"/>
      <c r="R125" s="96"/>
    </row>
    <row r="126" spans="1:18" ht="22.5" customHeight="1">
      <c r="A126" s="25" t="s">
        <v>9</v>
      </c>
      <c r="B126" s="26">
        <v>901</v>
      </c>
      <c r="C126" s="26" t="s">
        <v>13</v>
      </c>
      <c r="D126" s="26" t="s">
        <v>3</v>
      </c>
      <c r="E126" s="27"/>
      <c r="F126" s="26"/>
      <c r="G126" s="229">
        <f>G127</f>
        <v>1300</v>
      </c>
      <c r="H126" s="229">
        <f t="shared" ref="H126:R130" si="68">H127</f>
        <v>0</v>
      </c>
      <c r="I126" s="229">
        <f t="shared" si="68"/>
        <v>1300</v>
      </c>
      <c r="J126" s="229">
        <f t="shared" si="68"/>
        <v>0</v>
      </c>
      <c r="K126" s="166">
        <f>K127</f>
        <v>0</v>
      </c>
      <c r="L126" s="166">
        <f t="shared" si="68"/>
        <v>0</v>
      </c>
      <c r="M126" s="166">
        <f t="shared" si="68"/>
        <v>0</v>
      </c>
      <c r="N126" s="166">
        <f t="shared" si="68"/>
        <v>0</v>
      </c>
      <c r="O126" s="166">
        <f>O127</f>
        <v>1300</v>
      </c>
      <c r="P126" s="166">
        <f t="shared" si="68"/>
        <v>0</v>
      </c>
      <c r="Q126" s="166">
        <f t="shared" si="68"/>
        <v>1300</v>
      </c>
      <c r="R126" s="166">
        <f t="shared" si="68"/>
        <v>0</v>
      </c>
    </row>
    <row r="127" spans="1:18">
      <c r="A127" s="12" t="s">
        <v>17</v>
      </c>
      <c r="B127" s="10">
        <v>901</v>
      </c>
      <c r="C127" s="10" t="s">
        <v>13</v>
      </c>
      <c r="D127" s="10" t="s">
        <v>3</v>
      </c>
      <c r="E127" s="9" t="s">
        <v>55</v>
      </c>
      <c r="F127" s="10"/>
      <c r="G127" s="226">
        <f>G128</f>
        <v>1300</v>
      </c>
      <c r="H127" s="226">
        <f t="shared" si="68"/>
        <v>0</v>
      </c>
      <c r="I127" s="226">
        <f t="shared" si="68"/>
        <v>1300</v>
      </c>
      <c r="J127" s="226">
        <f t="shared" si="68"/>
        <v>0</v>
      </c>
      <c r="K127" s="96">
        <f>K128</f>
        <v>0</v>
      </c>
      <c r="L127" s="96">
        <f t="shared" si="68"/>
        <v>0</v>
      </c>
      <c r="M127" s="96">
        <f t="shared" si="68"/>
        <v>0</v>
      </c>
      <c r="N127" s="96">
        <f t="shared" si="68"/>
        <v>0</v>
      </c>
      <c r="O127" s="96">
        <f>O128</f>
        <v>1300</v>
      </c>
      <c r="P127" s="96">
        <f t="shared" si="68"/>
        <v>0</v>
      </c>
      <c r="Q127" s="96">
        <f t="shared" si="68"/>
        <v>1300</v>
      </c>
      <c r="R127" s="96">
        <f t="shared" si="68"/>
        <v>0</v>
      </c>
    </row>
    <row r="128" spans="1:18">
      <c r="A128" s="12" t="s">
        <v>15</v>
      </c>
      <c r="B128" s="10">
        <v>901</v>
      </c>
      <c r="C128" s="10" t="s">
        <v>13</v>
      </c>
      <c r="D128" s="10" t="s">
        <v>3</v>
      </c>
      <c r="E128" s="10" t="s">
        <v>60</v>
      </c>
      <c r="F128" s="10"/>
      <c r="G128" s="226">
        <f>G129</f>
        <v>1300</v>
      </c>
      <c r="H128" s="226">
        <f t="shared" si="68"/>
        <v>0</v>
      </c>
      <c r="I128" s="226">
        <f t="shared" si="68"/>
        <v>1300</v>
      </c>
      <c r="J128" s="226">
        <f t="shared" si="68"/>
        <v>0</v>
      </c>
      <c r="K128" s="96">
        <f>K129</f>
        <v>0</v>
      </c>
      <c r="L128" s="96">
        <f t="shared" si="68"/>
        <v>0</v>
      </c>
      <c r="M128" s="96">
        <f t="shared" si="68"/>
        <v>0</v>
      </c>
      <c r="N128" s="96">
        <f t="shared" si="68"/>
        <v>0</v>
      </c>
      <c r="O128" s="96">
        <f>O129</f>
        <v>1300</v>
      </c>
      <c r="P128" s="96">
        <f t="shared" si="68"/>
        <v>0</v>
      </c>
      <c r="Q128" s="96">
        <f t="shared" si="68"/>
        <v>1300</v>
      </c>
      <c r="R128" s="96">
        <f t="shared" si="68"/>
        <v>0</v>
      </c>
    </row>
    <row r="129" spans="1:18">
      <c r="A129" s="12" t="s">
        <v>18</v>
      </c>
      <c r="B129" s="10">
        <v>901</v>
      </c>
      <c r="C129" s="10" t="s">
        <v>13</v>
      </c>
      <c r="D129" s="10" t="s">
        <v>3</v>
      </c>
      <c r="E129" s="10" t="s">
        <v>61</v>
      </c>
      <c r="F129" s="10"/>
      <c r="G129" s="226">
        <f>G130</f>
        <v>1300</v>
      </c>
      <c r="H129" s="226">
        <f t="shared" si="68"/>
        <v>0</v>
      </c>
      <c r="I129" s="226">
        <f t="shared" si="68"/>
        <v>1300</v>
      </c>
      <c r="J129" s="226">
        <f t="shared" si="68"/>
        <v>0</v>
      </c>
      <c r="K129" s="96">
        <f>K130</f>
        <v>0</v>
      </c>
      <c r="L129" s="96">
        <f t="shared" si="68"/>
        <v>0</v>
      </c>
      <c r="M129" s="96">
        <f t="shared" si="68"/>
        <v>0</v>
      </c>
      <c r="N129" s="96">
        <f t="shared" si="68"/>
        <v>0</v>
      </c>
      <c r="O129" s="96">
        <f>O130</f>
        <v>1300</v>
      </c>
      <c r="P129" s="96">
        <f t="shared" si="68"/>
        <v>0</v>
      </c>
      <c r="Q129" s="96">
        <f t="shared" si="68"/>
        <v>1300</v>
      </c>
      <c r="R129" s="96">
        <f t="shared" si="68"/>
        <v>0</v>
      </c>
    </row>
    <row r="130" spans="1:18">
      <c r="A130" s="12" t="s">
        <v>19</v>
      </c>
      <c r="B130" s="10">
        <v>901</v>
      </c>
      <c r="C130" s="10" t="s">
        <v>13</v>
      </c>
      <c r="D130" s="10" t="s">
        <v>3</v>
      </c>
      <c r="E130" s="10" t="s">
        <v>61</v>
      </c>
      <c r="F130" s="10" t="s">
        <v>20</v>
      </c>
      <c r="G130" s="226">
        <f>G131</f>
        <v>1300</v>
      </c>
      <c r="H130" s="226">
        <f t="shared" si="68"/>
        <v>0</v>
      </c>
      <c r="I130" s="226">
        <f t="shared" si="68"/>
        <v>1300</v>
      </c>
      <c r="J130" s="226">
        <f t="shared" si="68"/>
        <v>0</v>
      </c>
      <c r="K130" s="96">
        <f>K131</f>
        <v>0</v>
      </c>
      <c r="L130" s="96">
        <f t="shared" si="68"/>
        <v>0</v>
      </c>
      <c r="M130" s="96">
        <f t="shared" si="68"/>
        <v>0</v>
      </c>
      <c r="N130" s="96">
        <f t="shared" si="68"/>
        <v>0</v>
      </c>
      <c r="O130" s="96">
        <f>O131</f>
        <v>1300</v>
      </c>
      <c r="P130" s="96">
        <f t="shared" si="68"/>
        <v>0</v>
      </c>
      <c r="Q130" s="96">
        <f t="shared" si="68"/>
        <v>1300</v>
      </c>
      <c r="R130" s="96">
        <f t="shared" si="68"/>
        <v>0</v>
      </c>
    </row>
    <row r="131" spans="1:18">
      <c r="A131" s="12" t="s">
        <v>69</v>
      </c>
      <c r="B131" s="10">
        <v>901</v>
      </c>
      <c r="C131" s="10" t="s">
        <v>13</v>
      </c>
      <c r="D131" s="10" t="s">
        <v>3</v>
      </c>
      <c r="E131" s="10" t="s">
        <v>61</v>
      </c>
      <c r="F131" s="10" t="s">
        <v>322</v>
      </c>
      <c r="G131" s="226">
        <v>1300</v>
      </c>
      <c r="H131" s="226"/>
      <c r="I131" s="226">
        <v>1300</v>
      </c>
      <c r="J131" s="226"/>
      <c r="K131" s="96"/>
      <c r="L131" s="96"/>
      <c r="M131" s="96"/>
      <c r="N131" s="96"/>
      <c r="O131" s="96">
        <f>G131+K131</f>
        <v>1300</v>
      </c>
      <c r="P131" s="96">
        <f>H131+L131</f>
        <v>0</v>
      </c>
      <c r="Q131" s="96">
        <f>I131+M131</f>
        <v>1300</v>
      </c>
      <c r="R131" s="96">
        <f>J131+N131</f>
        <v>0</v>
      </c>
    </row>
    <row r="132" spans="1:18" ht="12" customHeight="1">
      <c r="A132" s="12"/>
      <c r="B132" s="10"/>
      <c r="C132" s="10"/>
      <c r="D132" s="10"/>
      <c r="E132" s="10"/>
      <c r="F132" s="10"/>
      <c r="G132" s="226"/>
      <c r="H132" s="226"/>
      <c r="I132" s="226"/>
      <c r="J132" s="226"/>
      <c r="K132" s="96"/>
      <c r="L132" s="96"/>
      <c r="M132" s="96"/>
      <c r="N132" s="96"/>
      <c r="O132" s="96"/>
      <c r="P132" s="96"/>
      <c r="Q132" s="96"/>
      <c r="R132" s="96"/>
    </row>
    <row r="133" spans="1:18" ht="40.5">
      <c r="A133" s="32" t="s">
        <v>262</v>
      </c>
      <c r="B133" s="22" t="s">
        <v>65</v>
      </c>
      <c r="C133" s="22"/>
      <c r="D133" s="22"/>
      <c r="E133" s="22"/>
      <c r="F133" s="22"/>
      <c r="G133" s="228">
        <f>G134+G161+G171+G154</f>
        <v>666225</v>
      </c>
      <c r="H133" s="228">
        <f t="shared" ref="H133:J133" si="69">H134+H161+H171+H154</f>
        <v>0</v>
      </c>
      <c r="I133" s="228">
        <f t="shared" si="69"/>
        <v>768006</v>
      </c>
      <c r="J133" s="228">
        <f t="shared" si="69"/>
        <v>0</v>
      </c>
      <c r="K133" s="165">
        <f>K134+K161+K171+K154</f>
        <v>0</v>
      </c>
      <c r="L133" s="165">
        <f t="shared" ref="L133:N133" si="70">L134+L161+L171+L154</f>
        <v>0</v>
      </c>
      <c r="M133" s="165">
        <f t="shared" si="70"/>
        <v>0</v>
      </c>
      <c r="N133" s="165">
        <f t="shared" si="70"/>
        <v>0</v>
      </c>
      <c r="O133" s="165">
        <f>O134+O161+O171+O154</f>
        <v>666225</v>
      </c>
      <c r="P133" s="165">
        <f t="shared" ref="P133:R133" si="71">P134+P161+P171+P154</f>
        <v>0</v>
      </c>
      <c r="Q133" s="165">
        <f t="shared" si="71"/>
        <v>768006</v>
      </c>
      <c r="R133" s="165">
        <f t="shared" si="71"/>
        <v>0</v>
      </c>
    </row>
    <row r="134" spans="1:18" ht="82.5" customHeight="1">
      <c r="A134" s="33" t="s">
        <v>29</v>
      </c>
      <c r="B134" s="26" t="s">
        <v>65</v>
      </c>
      <c r="C134" s="26" t="s">
        <v>13</v>
      </c>
      <c r="D134" s="26" t="s">
        <v>30</v>
      </c>
      <c r="E134" s="26"/>
      <c r="F134" s="26"/>
      <c r="G134" s="229">
        <f>G135+G144</f>
        <v>84799</v>
      </c>
      <c r="H134" s="229">
        <f t="shared" ref="H134:J134" si="72">H135+H144</f>
        <v>0</v>
      </c>
      <c r="I134" s="229">
        <f t="shared" si="72"/>
        <v>85010</v>
      </c>
      <c r="J134" s="229">
        <f t="shared" si="72"/>
        <v>0</v>
      </c>
      <c r="K134" s="166">
        <f>K135+K144</f>
        <v>0</v>
      </c>
      <c r="L134" s="166">
        <f t="shared" ref="L134:N134" si="73">L135+L144</f>
        <v>0</v>
      </c>
      <c r="M134" s="166">
        <f t="shared" si="73"/>
        <v>0</v>
      </c>
      <c r="N134" s="166">
        <f t="shared" si="73"/>
        <v>0</v>
      </c>
      <c r="O134" s="166">
        <f>O135+O144</f>
        <v>84799</v>
      </c>
      <c r="P134" s="166">
        <f t="shared" ref="P134:R134" si="74">P135+P144</f>
        <v>0</v>
      </c>
      <c r="Q134" s="166">
        <f t="shared" si="74"/>
        <v>85010</v>
      </c>
      <c r="R134" s="166">
        <f t="shared" si="74"/>
        <v>0</v>
      </c>
    </row>
    <row r="135" spans="1:18" s="83" customFormat="1" ht="49.5" hidden="1">
      <c r="A135" s="84" t="s">
        <v>196</v>
      </c>
      <c r="B135" s="115">
        <v>902</v>
      </c>
      <c r="C135" s="115" t="s">
        <v>13</v>
      </c>
      <c r="D135" s="115" t="s">
        <v>30</v>
      </c>
      <c r="E135" s="115" t="s">
        <v>197</v>
      </c>
      <c r="F135" s="136"/>
      <c r="G135" s="227">
        <f t="shared" ref="G135:R136" si="75">G136</f>
        <v>0</v>
      </c>
      <c r="H135" s="227">
        <f t="shared" si="75"/>
        <v>0</v>
      </c>
      <c r="I135" s="227">
        <f t="shared" si="75"/>
        <v>0</v>
      </c>
      <c r="J135" s="227">
        <f t="shared" si="75"/>
        <v>0</v>
      </c>
      <c r="K135" s="186">
        <f t="shared" si="75"/>
        <v>0</v>
      </c>
      <c r="L135" s="186">
        <f t="shared" si="75"/>
        <v>0</v>
      </c>
      <c r="M135" s="186">
        <f t="shared" si="75"/>
        <v>0</v>
      </c>
      <c r="N135" s="186">
        <f t="shared" si="75"/>
        <v>0</v>
      </c>
      <c r="O135" s="186">
        <f t="shared" si="75"/>
        <v>0</v>
      </c>
      <c r="P135" s="186">
        <f t="shared" si="75"/>
        <v>0</v>
      </c>
      <c r="Q135" s="186">
        <f t="shared" si="75"/>
        <v>0</v>
      </c>
      <c r="R135" s="186">
        <f t="shared" si="75"/>
        <v>0</v>
      </c>
    </row>
    <row r="136" spans="1:18" s="83" customFormat="1" ht="33" hidden="1">
      <c r="A136" s="84" t="s">
        <v>25</v>
      </c>
      <c r="B136" s="115">
        <v>902</v>
      </c>
      <c r="C136" s="115" t="s">
        <v>13</v>
      </c>
      <c r="D136" s="115" t="s">
        <v>30</v>
      </c>
      <c r="E136" s="115" t="s">
        <v>294</v>
      </c>
      <c r="F136" s="88"/>
      <c r="G136" s="227">
        <f t="shared" si="75"/>
        <v>0</v>
      </c>
      <c r="H136" s="227">
        <f t="shared" si="75"/>
        <v>0</v>
      </c>
      <c r="I136" s="227">
        <f t="shared" si="75"/>
        <v>0</v>
      </c>
      <c r="J136" s="227">
        <f t="shared" si="75"/>
        <v>0</v>
      </c>
      <c r="K136" s="186">
        <f t="shared" si="75"/>
        <v>0</v>
      </c>
      <c r="L136" s="186">
        <f t="shared" si="75"/>
        <v>0</v>
      </c>
      <c r="M136" s="186">
        <f t="shared" si="75"/>
        <v>0</v>
      </c>
      <c r="N136" s="186">
        <f t="shared" si="75"/>
        <v>0</v>
      </c>
      <c r="O136" s="186">
        <f t="shared" si="75"/>
        <v>0</v>
      </c>
      <c r="P136" s="186">
        <f t="shared" si="75"/>
        <v>0</v>
      </c>
      <c r="Q136" s="186">
        <f t="shared" si="75"/>
        <v>0</v>
      </c>
      <c r="R136" s="186">
        <f t="shared" si="75"/>
        <v>0</v>
      </c>
    </row>
    <row r="137" spans="1:18" s="83" customFormat="1" hidden="1">
      <c r="A137" s="84" t="s">
        <v>23</v>
      </c>
      <c r="B137" s="115">
        <v>902</v>
      </c>
      <c r="C137" s="115" t="s">
        <v>13</v>
      </c>
      <c r="D137" s="115" t="s">
        <v>30</v>
      </c>
      <c r="E137" s="115" t="s">
        <v>296</v>
      </c>
      <c r="F137" s="88"/>
      <c r="G137" s="227">
        <f t="shared" ref="G137:J137" si="76">G138+G140+G142</f>
        <v>0</v>
      </c>
      <c r="H137" s="227">
        <f t="shared" si="76"/>
        <v>0</v>
      </c>
      <c r="I137" s="227">
        <f t="shared" si="76"/>
        <v>0</v>
      </c>
      <c r="J137" s="227">
        <f t="shared" si="76"/>
        <v>0</v>
      </c>
      <c r="K137" s="186">
        <f t="shared" ref="K137:R137" si="77">K138+K140+K142</f>
        <v>0</v>
      </c>
      <c r="L137" s="186">
        <f t="shared" si="77"/>
        <v>0</v>
      </c>
      <c r="M137" s="186">
        <f t="shared" si="77"/>
        <v>0</v>
      </c>
      <c r="N137" s="186">
        <f t="shared" si="77"/>
        <v>0</v>
      </c>
      <c r="O137" s="186">
        <f t="shared" si="77"/>
        <v>0</v>
      </c>
      <c r="P137" s="186">
        <f t="shared" si="77"/>
        <v>0</v>
      </c>
      <c r="Q137" s="186">
        <f t="shared" si="77"/>
        <v>0</v>
      </c>
      <c r="R137" s="186">
        <f t="shared" si="77"/>
        <v>0</v>
      </c>
    </row>
    <row r="138" spans="1:18" s="83" customFormat="1" ht="82.5" hidden="1">
      <c r="A138" s="84" t="s">
        <v>21</v>
      </c>
      <c r="B138" s="115">
        <v>902</v>
      </c>
      <c r="C138" s="115" t="s">
        <v>13</v>
      </c>
      <c r="D138" s="115" t="s">
        <v>30</v>
      </c>
      <c r="E138" s="115" t="s">
        <v>296</v>
      </c>
      <c r="F138" s="136">
        <v>100</v>
      </c>
      <c r="G138" s="227">
        <f t="shared" ref="G138:R138" si="78">G139</f>
        <v>0</v>
      </c>
      <c r="H138" s="227">
        <f t="shared" si="78"/>
        <v>0</v>
      </c>
      <c r="I138" s="227">
        <f t="shared" si="78"/>
        <v>0</v>
      </c>
      <c r="J138" s="227">
        <f t="shared" si="78"/>
        <v>0</v>
      </c>
      <c r="K138" s="186">
        <f t="shared" si="78"/>
        <v>0</v>
      </c>
      <c r="L138" s="186">
        <f t="shared" si="78"/>
        <v>0</v>
      </c>
      <c r="M138" s="186">
        <f t="shared" si="78"/>
        <v>0</v>
      </c>
      <c r="N138" s="186">
        <f t="shared" si="78"/>
        <v>0</v>
      </c>
      <c r="O138" s="186">
        <f t="shared" si="78"/>
        <v>0</v>
      </c>
      <c r="P138" s="186">
        <f t="shared" si="78"/>
        <v>0</v>
      </c>
      <c r="Q138" s="186">
        <f t="shared" si="78"/>
        <v>0</v>
      </c>
      <c r="R138" s="186">
        <f t="shared" si="78"/>
        <v>0</v>
      </c>
    </row>
    <row r="139" spans="1:18" s="83" customFormat="1" ht="33" hidden="1">
      <c r="A139" s="84" t="s">
        <v>43</v>
      </c>
      <c r="B139" s="115">
        <v>902</v>
      </c>
      <c r="C139" s="115" t="s">
        <v>13</v>
      </c>
      <c r="D139" s="115" t="s">
        <v>30</v>
      </c>
      <c r="E139" s="115" t="s">
        <v>296</v>
      </c>
      <c r="F139" s="136">
        <v>120</v>
      </c>
      <c r="G139" s="226"/>
      <c r="H139" s="226"/>
      <c r="I139" s="226"/>
      <c r="J139" s="226"/>
      <c r="K139" s="87"/>
      <c r="L139" s="87"/>
      <c r="M139" s="87"/>
      <c r="N139" s="87"/>
      <c r="O139" s="87">
        <f>G139+K139</f>
        <v>0</v>
      </c>
      <c r="P139" s="87">
        <f>H139+L139</f>
        <v>0</v>
      </c>
      <c r="Q139" s="87">
        <f>I139+M139</f>
        <v>0</v>
      </c>
      <c r="R139" s="87">
        <f>J139+N139</f>
        <v>0</v>
      </c>
    </row>
    <row r="140" spans="1:18" s="83" customFormat="1" ht="33" hidden="1">
      <c r="A140" s="84" t="s">
        <v>172</v>
      </c>
      <c r="B140" s="115">
        <v>902</v>
      </c>
      <c r="C140" s="115" t="s">
        <v>13</v>
      </c>
      <c r="D140" s="115" t="s">
        <v>30</v>
      </c>
      <c r="E140" s="115" t="s">
        <v>296</v>
      </c>
      <c r="F140" s="136">
        <v>200</v>
      </c>
      <c r="G140" s="227">
        <f t="shared" ref="G140:R140" si="79">G141</f>
        <v>0</v>
      </c>
      <c r="H140" s="227">
        <f t="shared" si="79"/>
        <v>0</v>
      </c>
      <c r="I140" s="227">
        <f t="shared" si="79"/>
        <v>0</v>
      </c>
      <c r="J140" s="227">
        <f t="shared" si="79"/>
        <v>0</v>
      </c>
      <c r="K140" s="186">
        <f t="shared" si="79"/>
        <v>0</v>
      </c>
      <c r="L140" s="186">
        <f t="shared" si="79"/>
        <v>0</v>
      </c>
      <c r="M140" s="186">
        <f t="shared" si="79"/>
        <v>0</v>
      </c>
      <c r="N140" s="186">
        <f t="shared" si="79"/>
        <v>0</v>
      </c>
      <c r="O140" s="186">
        <f t="shared" si="79"/>
        <v>0</v>
      </c>
      <c r="P140" s="186">
        <f t="shared" si="79"/>
        <v>0</v>
      </c>
      <c r="Q140" s="186">
        <f t="shared" si="79"/>
        <v>0</v>
      </c>
      <c r="R140" s="186">
        <f t="shared" si="79"/>
        <v>0</v>
      </c>
    </row>
    <row r="141" spans="1:18" s="83" customFormat="1" ht="33" hidden="1">
      <c r="A141" s="84" t="s">
        <v>44</v>
      </c>
      <c r="B141" s="115">
        <v>902</v>
      </c>
      <c r="C141" s="115" t="s">
        <v>13</v>
      </c>
      <c r="D141" s="115" t="s">
        <v>30</v>
      </c>
      <c r="E141" s="115" t="s">
        <v>296</v>
      </c>
      <c r="F141" s="136">
        <v>240</v>
      </c>
      <c r="G141" s="226"/>
      <c r="H141" s="226"/>
      <c r="I141" s="226"/>
      <c r="J141" s="226"/>
      <c r="K141" s="87"/>
      <c r="L141" s="87"/>
      <c r="M141" s="87"/>
      <c r="N141" s="87"/>
      <c r="O141" s="87">
        <f>G141+K141</f>
        <v>0</v>
      </c>
      <c r="P141" s="87">
        <f>H141+L141</f>
        <v>0</v>
      </c>
      <c r="Q141" s="87">
        <f>I141+M141</f>
        <v>0</v>
      </c>
      <c r="R141" s="87">
        <f>J141+N141</f>
        <v>0</v>
      </c>
    </row>
    <row r="142" spans="1:18" s="83" customFormat="1" hidden="1">
      <c r="A142" s="84" t="s">
        <v>19</v>
      </c>
      <c r="B142" s="115">
        <v>902</v>
      </c>
      <c r="C142" s="115" t="s">
        <v>13</v>
      </c>
      <c r="D142" s="115" t="s">
        <v>30</v>
      </c>
      <c r="E142" s="115" t="s">
        <v>296</v>
      </c>
      <c r="F142" s="136">
        <v>800</v>
      </c>
      <c r="G142" s="226">
        <f>G143</f>
        <v>0</v>
      </c>
      <c r="H142" s="226"/>
      <c r="I142" s="226">
        <f>I143</f>
        <v>0</v>
      </c>
      <c r="J142" s="226"/>
      <c r="K142" s="87">
        <f>K143</f>
        <v>0</v>
      </c>
      <c r="L142" s="87"/>
      <c r="M142" s="87">
        <f>M143</f>
        <v>0</v>
      </c>
      <c r="N142" s="87"/>
      <c r="O142" s="87">
        <f>O143</f>
        <v>0</v>
      </c>
      <c r="P142" s="87"/>
      <c r="Q142" s="87">
        <f>Q143</f>
        <v>0</v>
      </c>
      <c r="R142" s="87"/>
    </row>
    <row r="143" spans="1:18" s="83" customFormat="1" hidden="1">
      <c r="A143" s="137" t="s">
        <v>48</v>
      </c>
      <c r="B143" s="115">
        <v>902</v>
      </c>
      <c r="C143" s="115" t="s">
        <v>13</v>
      </c>
      <c r="D143" s="115" t="s">
        <v>30</v>
      </c>
      <c r="E143" s="115" t="s">
        <v>296</v>
      </c>
      <c r="F143" s="136">
        <v>850</v>
      </c>
      <c r="G143" s="226"/>
      <c r="H143" s="226"/>
      <c r="I143" s="226"/>
      <c r="J143" s="226"/>
      <c r="K143" s="87"/>
      <c r="L143" s="87"/>
      <c r="M143" s="87"/>
      <c r="N143" s="87"/>
      <c r="O143" s="87">
        <f>G143+K143</f>
        <v>0</v>
      </c>
      <c r="P143" s="87">
        <f>H143+L143</f>
        <v>0</v>
      </c>
      <c r="Q143" s="87">
        <f>I143+M143</f>
        <v>0</v>
      </c>
      <c r="R143" s="87">
        <f>J143+N143</f>
        <v>0</v>
      </c>
    </row>
    <row r="144" spans="1:18">
      <c r="A144" s="12" t="s">
        <v>17</v>
      </c>
      <c r="B144" s="34">
        <v>902</v>
      </c>
      <c r="C144" s="34" t="s">
        <v>13</v>
      </c>
      <c r="D144" s="34" t="s">
        <v>30</v>
      </c>
      <c r="E144" s="9" t="s">
        <v>55</v>
      </c>
      <c r="F144" s="35"/>
      <c r="G144" s="227">
        <f t="shared" ref="G144:R145" si="80">G145</f>
        <v>84799</v>
      </c>
      <c r="H144" s="227">
        <f t="shared" si="80"/>
        <v>0</v>
      </c>
      <c r="I144" s="227">
        <f t="shared" si="80"/>
        <v>85010</v>
      </c>
      <c r="J144" s="227">
        <f t="shared" si="80"/>
        <v>0</v>
      </c>
      <c r="K144" s="164">
        <f t="shared" si="80"/>
        <v>0</v>
      </c>
      <c r="L144" s="164">
        <f t="shared" si="80"/>
        <v>0</v>
      </c>
      <c r="M144" s="164">
        <f t="shared" si="80"/>
        <v>0</v>
      </c>
      <c r="N144" s="164">
        <f t="shared" si="80"/>
        <v>0</v>
      </c>
      <c r="O144" s="164">
        <f t="shared" si="80"/>
        <v>84799</v>
      </c>
      <c r="P144" s="164">
        <f t="shared" si="80"/>
        <v>0</v>
      </c>
      <c r="Q144" s="164">
        <f t="shared" si="80"/>
        <v>85010</v>
      </c>
      <c r="R144" s="164">
        <f t="shared" si="80"/>
        <v>0</v>
      </c>
    </row>
    <row r="145" spans="1:18" ht="33">
      <c r="A145" s="12" t="s">
        <v>25</v>
      </c>
      <c r="B145" s="34">
        <v>902</v>
      </c>
      <c r="C145" s="34" t="s">
        <v>13</v>
      </c>
      <c r="D145" s="34" t="s">
        <v>30</v>
      </c>
      <c r="E145" s="34" t="s">
        <v>56</v>
      </c>
      <c r="F145" s="36"/>
      <c r="G145" s="227">
        <f t="shared" si="80"/>
        <v>84799</v>
      </c>
      <c r="H145" s="227">
        <f t="shared" si="80"/>
        <v>0</v>
      </c>
      <c r="I145" s="227">
        <f t="shared" si="80"/>
        <v>85010</v>
      </c>
      <c r="J145" s="227">
        <f t="shared" si="80"/>
        <v>0</v>
      </c>
      <c r="K145" s="164">
        <f t="shared" si="80"/>
        <v>0</v>
      </c>
      <c r="L145" s="164">
        <f t="shared" si="80"/>
        <v>0</v>
      </c>
      <c r="M145" s="164">
        <f t="shared" si="80"/>
        <v>0</v>
      </c>
      <c r="N145" s="164">
        <f t="shared" si="80"/>
        <v>0</v>
      </c>
      <c r="O145" s="164">
        <f t="shared" si="80"/>
        <v>84799</v>
      </c>
      <c r="P145" s="164">
        <f t="shared" si="80"/>
        <v>0</v>
      </c>
      <c r="Q145" s="164">
        <f t="shared" si="80"/>
        <v>85010</v>
      </c>
      <c r="R145" s="164">
        <f t="shared" si="80"/>
        <v>0</v>
      </c>
    </row>
    <row r="146" spans="1:18">
      <c r="A146" s="12" t="s">
        <v>23</v>
      </c>
      <c r="B146" s="34">
        <v>902</v>
      </c>
      <c r="C146" s="34" t="s">
        <v>13</v>
      </c>
      <c r="D146" s="34" t="s">
        <v>30</v>
      </c>
      <c r="E146" s="34" t="s">
        <v>59</v>
      </c>
      <c r="F146" s="36"/>
      <c r="G146" s="227">
        <f>G147+G149+G151</f>
        <v>84799</v>
      </c>
      <c r="H146" s="227">
        <f t="shared" ref="H146:J146" si="81">H147+H149+H151</f>
        <v>0</v>
      </c>
      <c r="I146" s="227">
        <f t="shared" si="81"/>
        <v>85010</v>
      </c>
      <c r="J146" s="227">
        <f t="shared" si="81"/>
        <v>0</v>
      </c>
      <c r="K146" s="164">
        <f>K147+K149+K151</f>
        <v>0</v>
      </c>
      <c r="L146" s="164">
        <f t="shared" ref="L146:N146" si="82">L147+L149+L151</f>
        <v>0</v>
      </c>
      <c r="M146" s="164">
        <f t="shared" si="82"/>
        <v>0</v>
      </c>
      <c r="N146" s="164">
        <f t="shared" si="82"/>
        <v>0</v>
      </c>
      <c r="O146" s="164">
        <f>O147+O149+O151</f>
        <v>84799</v>
      </c>
      <c r="P146" s="164">
        <f t="shared" ref="P146:R146" si="83">P147+P149+P151</f>
        <v>0</v>
      </c>
      <c r="Q146" s="164">
        <f t="shared" si="83"/>
        <v>85010</v>
      </c>
      <c r="R146" s="164">
        <f t="shared" si="83"/>
        <v>0</v>
      </c>
    </row>
    <row r="147" spans="1:18" ht="69.75" customHeight="1">
      <c r="A147" s="12" t="s">
        <v>21</v>
      </c>
      <c r="B147" s="34">
        <v>902</v>
      </c>
      <c r="C147" s="34" t="s">
        <v>13</v>
      </c>
      <c r="D147" s="34" t="s">
        <v>30</v>
      </c>
      <c r="E147" s="34" t="s">
        <v>59</v>
      </c>
      <c r="F147" s="35">
        <v>100</v>
      </c>
      <c r="G147" s="227">
        <f t="shared" ref="G147:R147" si="84">G148</f>
        <v>75584</v>
      </c>
      <c r="H147" s="227">
        <f t="shared" si="84"/>
        <v>0</v>
      </c>
      <c r="I147" s="227">
        <f t="shared" si="84"/>
        <v>75584</v>
      </c>
      <c r="J147" s="227">
        <f t="shared" si="84"/>
        <v>0</v>
      </c>
      <c r="K147" s="164">
        <f t="shared" si="84"/>
        <v>0</v>
      </c>
      <c r="L147" s="164">
        <f t="shared" si="84"/>
        <v>0</v>
      </c>
      <c r="M147" s="164">
        <f t="shared" si="84"/>
        <v>0</v>
      </c>
      <c r="N147" s="164">
        <f t="shared" si="84"/>
        <v>0</v>
      </c>
      <c r="O147" s="164">
        <f t="shared" si="84"/>
        <v>75584</v>
      </c>
      <c r="P147" s="164">
        <f t="shared" si="84"/>
        <v>0</v>
      </c>
      <c r="Q147" s="164">
        <f t="shared" si="84"/>
        <v>75584</v>
      </c>
      <c r="R147" s="164">
        <f t="shared" si="84"/>
        <v>0</v>
      </c>
    </row>
    <row r="148" spans="1:18" ht="33">
      <c r="A148" s="12" t="s">
        <v>43</v>
      </c>
      <c r="B148" s="34">
        <v>902</v>
      </c>
      <c r="C148" s="34" t="s">
        <v>13</v>
      </c>
      <c r="D148" s="34" t="s">
        <v>30</v>
      </c>
      <c r="E148" s="34" t="s">
        <v>59</v>
      </c>
      <c r="F148" s="35">
        <v>120</v>
      </c>
      <c r="G148" s="226">
        <v>75584</v>
      </c>
      <c r="H148" s="226"/>
      <c r="I148" s="226">
        <v>75584</v>
      </c>
      <c r="J148" s="226"/>
      <c r="K148" s="96"/>
      <c r="L148" s="96"/>
      <c r="M148" s="96"/>
      <c r="N148" s="96"/>
      <c r="O148" s="96">
        <f>G148+K148</f>
        <v>75584</v>
      </c>
      <c r="P148" s="96">
        <f>H148+L148</f>
        <v>0</v>
      </c>
      <c r="Q148" s="96">
        <f>I148+M148</f>
        <v>75584</v>
      </c>
      <c r="R148" s="96">
        <f>J148+N148</f>
        <v>0</v>
      </c>
    </row>
    <row r="149" spans="1:18" ht="33">
      <c r="A149" s="12" t="s">
        <v>172</v>
      </c>
      <c r="B149" s="34">
        <v>902</v>
      </c>
      <c r="C149" s="34" t="s">
        <v>13</v>
      </c>
      <c r="D149" s="34" t="s">
        <v>30</v>
      </c>
      <c r="E149" s="34" t="s">
        <v>59</v>
      </c>
      <c r="F149" s="35">
        <v>200</v>
      </c>
      <c r="G149" s="227">
        <f t="shared" ref="G149:R149" si="85">G150</f>
        <v>9214</v>
      </c>
      <c r="H149" s="227">
        <f t="shared" si="85"/>
        <v>0</v>
      </c>
      <c r="I149" s="227">
        <f t="shared" si="85"/>
        <v>9425</v>
      </c>
      <c r="J149" s="227">
        <f t="shared" si="85"/>
        <v>0</v>
      </c>
      <c r="K149" s="164">
        <f t="shared" si="85"/>
        <v>0</v>
      </c>
      <c r="L149" s="164">
        <f t="shared" si="85"/>
        <v>0</v>
      </c>
      <c r="M149" s="164">
        <f t="shared" si="85"/>
        <v>0</v>
      </c>
      <c r="N149" s="164">
        <f t="shared" si="85"/>
        <v>0</v>
      </c>
      <c r="O149" s="164">
        <f t="shared" si="85"/>
        <v>9214</v>
      </c>
      <c r="P149" s="164">
        <f t="shared" si="85"/>
        <v>0</v>
      </c>
      <c r="Q149" s="164">
        <f t="shared" si="85"/>
        <v>9425</v>
      </c>
      <c r="R149" s="164">
        <f t="shared" si="85"/>
        <v>0</v>
      </c>
    </row>
    <row r="150" spans="1:18" ht="33">
      <c r="A150" s="12" t="s">
        <v>44</v>
      </c>
      <c r="B150" s="34">
        <v>902</v>
      </c>
      <c r="C150" s="34" t="s">
        <v>13</v>
      </c>
      <c r="D150" s="34" t="s">
        <v>30</v>
      </c>
      <c r="E150" s="34" t="s">
        <v>59</v>
      </c>
      <c r="F150" s="35">
        <v>240</v>
      </c>
      <c r="G150" s="226">
        <v>9214</v>
      </c>
      <c r="H150" s="226"/>
      <c r="I150" s="226">
        <v>9425</v>
      </c>
      <c r="J150" s="226"/>
      <c r="K150" s="96"/>
      <c r="L150" s="96"/>
      <c r="M150" s="96"/>
      <c r="N150" s="96"/>
      <c r="O150" s="96">
        <f>G150+K150</f>
        <v>9214</v>
      </c>
      <c r="P150" s="96">
        <f>H150+L150</f>
        <v>0</v>
      </c>
      <c r="Q150" s="96">
        <f>I150+M150</f>
        <v>9425</v>
      </c>
      <c r="R150" s="96">
        <f>J150+N150</f>
        <v>0</v>
      </c>
    </row>
    <row r="151" spans="1:18" s="135" customFormat="1">
      <c r="A151" s="99" t="s">
        <v>19</v>
      </c>
      <c r="B151" s="190">
        <v>902</v>
      </c>
      <c r="C151" s="190" t="s">
        <v>13</v>
      </c>
      <c r="D151" s="190" t="s">
        <v>30</v>
      </c>
      <c r="E151" s="34" t="s">
        <v>59</v>
      </c>
      <c r="F151" s="105">
        <v>800</v>
      </c>
      <c r="G151" s="226">
        <f>G152</f>
        <v>1</v>
      </c>
      <c r="H151" s="226"/>
      <c r="I151" s="226">
        <f>I152</f>
        <v>1</v>
      </c>
      <c r="J151" s="226"/>
      <c r="K151" s="96">
        <f>K152</f>
        <v>0</v>
      </c>
      <c r="L151" s="96"/>
      <c r="M151" s="96">
        <f>M152</f>
        <v>0</v>
      </c>
      <c r="N151" s="96"/>
      <c r="O151" s="96">
        <f>O152</f>
        <v>1</v>
      </c>
      <c r="P151" s="96"/>
      <c r="Q151" s="96">
        <f>Q152</f>
        <v>1</v>
      </c>
      <c r="R151" s="96"/>
    </row>
    <row r="152" spans="1:18" s="135" customFormat="1">
      <c r="A152" s="191" t="s">
        <v>48</v>
      </c>
      <c r="B152" s="190">
        <v>902</v>
      </c>
      <c r="C152" s="190" t="s">
        <v>13</v>
      </c>
      <c r="D152" s="190" t="s">
        <v>30</v>
      </c>
      <c r="E152" s="34" t="s">
        <v>59</v>
      </c>
      <c r="F152" s="105">
        <v>850</v>
      </c>
      <c r="G152" s="226">
        <v>1</v>
      </c>
      <c r="H152" s="226"/>
      <c r="I152" s="226">
        <v>1</v>
      </c>
      <c r="J152" s="226"/>
      <c r="K152" s="96"/>
      <c r="L152" s="96"/>
      <c r="M152" s="96"/>
      <c r="N152" s="96"/>
      <c r="O152" s="96">
        <f>G152+K152</f>
        <v>1</v>
      </c>
      <c r="P152" s="96">
        <f>H152+L152</f>
        <v>0</v>
      </c>
      <c r="Q152" s="96">
        <f>I152+M152</f>
        <v>1</v>
      </c>
      <c r="R152" s="96">
        <f>J152+N152</f>
        <v>0</v>
      </c>
    </row>
    <row r="153" spans="1:18" ht="12.75" customHeight="1">
      <c r="A153" s="29"/>
      <c r="B153" s="34"/>
      <c r="C153" s="34"/>
      <c r="D153" s="34"/>
      <c r="E153" s="34"/>
      <c r="F153" s="35"/>
      <c r="G153" s="226"/>
      <c r="H153" s="226"/>
      <c r="I153" s="226"/>
      <c r="J153" s="226"/>
      <c r="K153" s="96"/>
      <c r="L153" s="96"/>
      <c r="M153" s="96"/>
      <c r="N153" s="96"/>
      <c r="O153" s="96"/>
      <c r="P153" s="96"/>
      <c r="Q153" s="96"/>
      <c r="R153" s="96"/>
    </row>
    <row r="154" spans="1:18" ht="18.75">
      <c r="A154" s="25" t="s">
        <v>66</v>
      </c>
      <c r="B154" s="37">
        <v>902</v>
      </c>
      <c r="C154" s="37" t="s">
        <v>13</v>
      </c>
      <c r="D154" s="37" t="s">
        <v>67</v>
      </c>
      <c r="E154" s="38"/>
      <c r="F154" s="38"/>
      <c r="G154" s="230">
        <f t="shared" ref="G154:R158" si="86">G155</f>
        <v>10346</v>
      </c>
      <c r="H154" s="230">
        <f t="shared" si="86"/>
        <v>0</v>
      </c>
      <c r="I154" s="230">
        <f t="shared" si="86"/>
        <v>10346</v>
      </c>
      <c r="J154" s="230">
        <f t="shared" si="86"/>
        <v>0</v>
      </c>
      <c r="K154" s="167">
        <f t="shared" si="86"/>
        <v>0</v>
      </c>
      <c r="L154" s="167">
        <f t="shared" si="86"/>
        <v>0</v>
      </c>
      <c r="M154" s="167">
        <f t="shared" si="86"/>
        <v>0</v>
      </c>
      <c r="N154" s="167">
        <f t="shared" si="86"/>
        <v>0</v>
      </c>
      <c r="O154" s="167">
        <f t="shared" si="86"/>
        <v>10346</v>
      </c>
      <c r="P154" s="167">
        <f t="shared" si="86"/>
        <v>0</v>
      </c>
      <c r="Q154" s="167">
        <f t="shared" si="86"/>
        <v>10346</v>
      </c>
      <c r="R154" s="167">
        <f t="shared" si="86"/>
        <v>0</v>
      </c>
    </row>
    <row r="155" spans="1:18">
      <c r="A155" s="12" t="s">
        <v>17</v>
      </c>
      <c r="B155" s="34">
        <v>902</v>
      </c>
      <c r="C155" s="34" t="s">
        <v>13</v>
      </c>
      <c r="D155" s="34" t="s">
        <v>67</v>
      </c>
      <c r="E155" s="9" t="s">
        <v>55</v>
      </c>
      <c r="F155" s="35"/>
      <c r="G155" s="227">
        <f t="shared" si="86"/>
        <v>10346</v>
      </c>
      <c r="H155" s="227">
        <f t="shared" si="86"/>
        <v>0</v>
      </c>
      <c r="I155" s="227">
        <f t="shared" si="86"/>
        <v>10346</v>
      </c>
      <c r="J155" s="227">
        <f t="shared" si="86"/>
        <v>0</v>
      </c>
      <c r="K155" s="164">
        <f t="shared" si="86"/>
        <v>0</v>
      </c>
      <c r="L155" s="164">
        <f t="shared" si="86"/>
        <v>0</v>
      </c>
      <c r="M155" s="164">
        <f t="shared" si="86"/>
        <v>0</v>
      </c>
      <c r="N155" s="164">
        <f t="shared" si="86"/>
        <v>0</v>
      </c>
      <c r="O155" s="164">
        <f t="shared" si="86"/>
        <v>10346</v>
      </c>
      <c r="P155" s="164">
        <f t="shared" si="86"/>
        <v>0</v>
      </c>
      <c r="Q155" s="164">
        <f t="shared" si="86"/>
        <v>10346</v>
      </c>
      <c r="R155" s="164">
        <f t="shared" si="86"/>
        <v>0</v>
      </c>
    </row>
    <row r="156" spans="1:18">
      <c r="A156" s="12" t="s">
        <v>66</v>
      </c>
      <c r="B156" s="34">
        <v>902</v>
      </c>
      <c r="C156" s="34" t="s">
        <v>13</v>
      </c>
      <c r="D156" s="34" t="s">
        <v>67</v>
      </c>
      <c r="E156" s="35" t="s">
        <v>180</v>
      </c>
      <c r="F156" s="35"/>
      <c r="G156" s="227">
        <f t="shared" si="86"/>
        <v>10346</v>
      </c>
      <c r="H156" s="227">
        <f t="shared" si="86"/>
        <v>0</v>
      </c>
      <c r="I156" s="227">
        <f t="shared" si="86"/>
        <v>10346</v>
      </c>
      <c r="J156" s="227">
        <f t="shared" si="86"/>
        <v>0</v>
      </c>
      <c r="K156" s="164">
        <f t="shared" si="86"/>
        <v>0</v>
      </c>
      <c r="L156" s="164">
        <f t="shared" si="86"/>
        <v>0</v>
      </c>
      <c r="M156" s="164">
        <f t="shared" si="86"/>
        <v>0</v>
      </c>
      <c r="N156" s="164">
        <f t="shared" si="86"/>
        <v>0</v>
      </c>
      <c r="O156" s="164">
        <f t="shared" si="86"/>
        <v>10346</v>
      </c>
      <c r="P156" s="164">
        <f t="shared" si="86"/>
        <v>0</v>
      </c>
      <c r="Q156" s="164">
        <f t="shared" si="86"/>
        <v>10346</v>
      </c>
      <c r="R156" s="164">
        <f t="shared" si="86"/>
        <v>0</v>
      </c>
    </row>
    <row r="157" spans="1:18" ht="32.25" customHeight="1">
      <c r="A157" s="12" t="s">
        <v>289</v>
      </c>
      <c r="B157" s="34">
        <v>902</v>
      </c>
      <c r="C157" s="34" t="s">
        <v>13</v>
      </c>
      <c r="D157" s="34" t="s">
        <v>67</v>
      </c>
      <c r="E157" s="35" t="s">
        <v>181</v>
      </c>
      <c r="F157" s="35"/>
      <c r="G157" s="227">
        <f t="shared" si="86"/>
        <v>10346</v>
      </c>
      <c r="H157" s="227">
        <f t="shared" si="86"/>
        <v>0</v>
      </c>
      <c r="I157" s="227">
        <f t="shared" si="86"/>
        <v>10346</v>
      </c>
      <c r="J157" s="227">
        <f t="shared" si="86"/>
        <v>0</v>
      </c>
      <c r="K157" s="164">
        <f t="shared" si="86"/>
        <v>0</v>
      </c>
      <c r="L157" s="164">
        <f t="shared" si="86"/>
        <v>0</v>
      </c>
      <c r="M157" s="164">
        <f t="shared" si="86"/>
        <v>0</v>
      </c>
      <c r="N157" s="164">
        <f t="shared" si="86"/>
        <v>0</v>
      </c>
      <c r="O157" s="164">
        <f t="shared" si="86"/>
        <v>10346</v>
      </c>
      <c r="P157" s="164">
        <f t="shared" si="86"/>
        <v>0</v>
      </c>
      <c r="Q157" s="164">
        <f t="shared" si="86"/>
        <v>10346</v>
      </c>
      <c r="R157" s="164">
        <f t="shared" si="86"/>
        <v>0</v>
      </c>
    </row>
    <row r="158" spans="1:18">
      <c r="A158" s="12" t="s">
        <v>19</v>
      </c>
      <c r="B158" s="34">
        <v>902</v>
      </c>
      <c r="C158" s="34" t="s">
        <v>13</v>
      </c>
      <c r="D158" s="34" t="s">
        <v>67</v>
      </c>
      <c r="E158" s="35" t="s">
        <v>181</v>
      </c>
      <c r="F158" s="35">
        <v>800</v>
      </c>
      <c r="G158" s="227">
        <f t="shared" si="86"/>
        <v>10346</v>
      </c>
      <c r="H158" s="227">
        <f t="shared" si="86"/>
        <v>0</v>
      </c>
      <c r="I158" s="227">
        <f t="shared" si="86"/>
        <v>10346</v>
      </c>
      <c r="J158" s="227">
        <f t="shared" si="86"/>
        <v>0</v>
      </c>
      <c r="K158" s="164">
        <f t="shared" si="86"/>
        <v>0</v>
      </c>
      <c r="L158" s="164">
        <f t="shared" si="86"/>
        <v>0</v>
      </c>
      <c r="M158" s="164">
        <f t="shared" si="86"/>
        <v>0</v>
      </c>
      <c r="N158" s="164">
        <f t="shared" si="86"/>
        <v>0</v>
      </c>
      <c r="O158" s="164">
        <f t="shared" si="86"/>
        <v>10346</v>
      </c>
      <c r="P158" s="164">
        <f t="shared" si="86"/>
        <v>0</v>
      </c>
      <c r="Q158" s="164">
        <f t="shared" si="86"/>
        <v>10346</v>
      </c>
      <c r="R158" s="164">
        <f t="shared" si="86"/>
        <v>0</v>
      </c>
    </row>
    <row r="159" spans="1:18">
      <c r="A159" s="12" t="s">
        <v>68</v>
      </c>
      <c r="B159" s="34">
        <v>902</v>
      </c>
      <c r="C159" s="34" t="s">
        <v>13</v>
      </c>
      <c r="D159" s="34" t="s">
        <v>67</v>
      </c>
      <c r="E159" s="35" t="s">
        <v>181</v>
      </c>
      <c r="F159" s="35">
        <v>870</v>
      </c>
      <c r="G159" s="226">
        <v>10346</v>
      </c>
      <c r="H159" s="226"/>
      <c r="I159" s="226">
        <v>10346</v>
      </c>
      <c r="J159" s="226"/>
      <c r="K159" s="96"/>
      <c r="L159" s="96"/>
      <c r="M159" s="96"/>
      <c r="N159" s="96"/>
      <c r="O159" s="96">
        <f>G159+K159</f>
        <v>10346</v>
      </c>
      <c r="P159" s="96">
        <f>H159+L159</f>
        <v>0</v>
      </c>
      <c r="Q159" s="96">
        <f>I159+M159</f>
        <v>10346</v>
      </c>
      <c r="R159" s="96">
        <f>J159+N159</f>
        <v>0</v>
      </c>
    </row>
    <row r="160" spans="1:18">
      <c r="A160" s="12"/>
      <c r="B160" s="34"/>
      <c r="C160" s="34"/>
      <c r="D160" s="34"/>
      <c r="E160" s="35"/>
      <c r="F160" s="35"/>
      <c r="G160" s="226"/>
      <c r="H160" s="226"/>
      <c r="I160" s="226"/>
      <c r="J160" s="226"/>
      <c r="K160" s="96"/>
      <c r="L160" s="96"/>
      <c r="M160" s="96"/>
      <c r="N160" s="96"/>
      <c r="O160" s="96"/>
      <c r="P160" s="96"/>
      <c r="Q160" s="96"/>
      <c r="R160" s="96"/>
    </row>
    <row r="161" spans="1:18" ht="18.75">
      <c r="A161" s="25" t="s">
        <v>9</v>
      </c>
      <c r="B161" s="37">
        <v>902</v>
      </c>
      <c r="C161" s="37" t="s">
        <v>13</v>
      </c>
      <c r="D161" s="37" t="s">
        <v>3</v>
      </c>
      <c r="E161" s="38"/>
      <c r="F161" s="38"/>
      <c r="G161" s="229">
        <f t="shared" ref="G161:R165" si="87">G162</f>
        <v>56650</v>
      </c>
      <c r="H161" s="229">
        <f t="shared" si="87"/>
        <v>0</v>
      </c>
      <c r="I161" s="229">
        <f t="shared" si="87"/>
        <v>56650</v>
      </c>
      <c r="J161" s="229">
        <f t="shared" si="87"/>
        <v>0</v>
      </c>
      <c r="K161" s="166">
        <f t="shared" si="87"/>
        <v>0</v>
      </c>
      <c r="L161" s="166">
        <f t="shared" si="87"/>
        <v>0</v>
      </c>
      <c r="M161" s="166">
        <f t="shared" si="87"/>
        <v>0</v>
      </c>
      <c r="N161" s="166">
        <f t="shared" si="87"/>
        <v>0</v>
      </c>
      <c r="O161" s="166">
        <f t="shared" si="87"/>
        <v>56650</v>
      </c>
      <c r="P161" s="166">
        <f t="shared" si="87"/>
        <v>0</v>
      </c>
      <c r="Q161" s="166">
        <f t="shared" si="87"/>
        <v>56650</v>
      </c>
      <c r="R161" s="166">
        <f t="shared" si="87"/>
        <v>0</v>
      </c>
    </row>
    <row r="162" spans="1:18">
      <c r="A162" s="12" t="s">
        <v>17</v>
      </c>
      <c r="B162" s="34">
        <v>902</v>
      </c>
      <c r="C162" s="34" t="s">
        <v>13</v>
      </c>
      <c r="D162" s="34" t="s">
        <v>3</v>
      </c>
      <c r="E162" s="9" t="s">
        <v>55</v>
      </c>
      <c r="F162" s="39"/>
      <c r="G162" s="227">
        <f t="shared" si="87"/>
        <v>56650</v>
      </c>
      <c r="H162" s="227">
        <f t="shared" si="87"/>
        <v>0</v>
      </c>
      <c r="I162" s="227">
        <f t="shared" si="87"/>
        <v>56650</v>
      </c>
      <c r="J162" s="227">
        <f t="shared" si="87"/>
        <v>0</v>
      </c>
      <c r="K162" s="164">
        <f t="shared" si="87"/>
        <v>0</v>
      </c>
      <c r="L162" s="164">
        <f t="shared" si="87"/>
        <v>0</v>
      </c>
      <c r="M162" s="164">
        <f t="shared" si="87"/>
        <v>0</v>
      </c>
      <c r="N162" s="164">
        <f t="shared" si="87"/>
        <v>0</v>
      </c>
      <c r="O162" s="164">
        <f t="shared" si="87"/>
        <v>56650</v>
      </c>
      <c r="P162" s="164">
        <f t="shared" si="87"/>
        <v>0</v>
      </c>
      <c r="Q162" s="164">
        <f t="shared" si="87"/>
        <v>56650</v>
      </c>
      <c r="R162" s="164">
        <f t="shared" si="87"/>
        <v>0</v>
      </c>
    </row>
    <row r="163" spans="1:18">
      <c r="A163" s="12" t="s">
        <v>15</v>
      </c>
      <c r="B163" s="34">
        <v>902</v>
      </c>
      <c r="C163" s="34" t="s">
        <v>13</v>
      </c>
      <c r="D163" s="34" t="s">
        <v>3</v>
      </c>
      <c r="E163" s="35" t="s">
        <v>60</v>
      </c>
      <c r="F163" s="35"/>
      <c r="G163" s="227">
        <f>G164+G167</f>
        <v>56650</v>
      </c>
      <c r="H163" s="227">
        <f t="shared" ref="H163:J163" si="88">H164+H167</f>
        <v>0</v>
      </c>
      <c r="I163" s="227">
        <f t="shared" si="88"/>
        <v>56650</v>
      </c>
      <c r="J163" s="227">
        <f t="shared" si="88"/>
        <v>0</v>
      </c>
      <c r="K163" s="164">
        <f>K164+K167</f>
        <v>0</v>
      </c>
      <c r="L163" s="164">
        <f t="shared" ref="L163:N163" si="89">L164+L167</f>
        <v>0</v>
      </c>
      <c r="M163" s="164">
        <f t="shared" si="89"/>
        <v>0</v>
      </c>
      <c r="N163" s="164">
        <f t="shared" si="89"/>
        <v>0</v>
      </c>
      <c r="O163" s="164">
        <f>O164+O167</f>
        <v>56650</v>
      </c>
      <c r="P163" s="164">
        <f t="shared" ref="P163:R163" si="90">P164+P167</f>
        <v>0</v>
      </c>
      <c r="Q163" s="164">
        <f t="shared" si="90"/>
        <v>56650</v>
      </c>
      <c r="R163" s="164">
        <f t="shared" si="90"/>
        <v>0</v>
      </c>
    </row>
    <row r="164" spans="1:18">
      <c r="A164" s="12" t="s">
        <v>18</v>
      </c>
      <c r="B164" s="34">
        <v>902</v>
      </c>
      <c r="C164" s="34" t="s">
        <v>13</v>
      </c>
      <c r="D164" s="34" t="s">
        <v>3</v>
      </c>
      <c r="E164" s="35" t="s">
        <v>61</v>
      </c>
      <c r="F164" s="35"/>
      <c r="G164" s="227">
        <f>G165</f>
        <v>5650</v>
      </c>
      <c r="H164" s="227">
        <f t="shared" si="87"/>
        <v>0</v>
      </c>
      <c r="I164" s="227">
        <f t="shared" si="87"/>
        <v>5650</v>
      </c>
      <c r="J164" s="227">
        <f t="shared" si="87"/>
        <v>0</v>
      </c>
      <c r="K164" s="164">
        <f>K165</f>
        <v>0</v>
      </c>
      <c r="L164" s="164">
        <f t="shared" si="87"/>
        <v>0</v>
      </c>
      <c r="M164" s="164">
        <f t="shared" si="87"/>
        <v>0</v>
      </c>
      <c r="N164" s="164">
        <f t="shared" si="87"/>
        <v>0</v>
      </c>
      <c r="O164" s="164">
        <f>O165</f>
        <v>5650</v>
      </c>
      <c r="P164" s="164">
        <f t="shared" si="87"/>
        <v>0</v>
      </c>
      <c r="Q164" s="164">
        <f t="shared" si="87"/>
        <v>5650</v>
      </c>
      <c r="R164" s="164">
        <f t="shared" si="87"/>
        <v>0</v>
      </c>
    </row>
    <row r="165" spans="1:18">
      <c r="A165" s="12" t="s">
        <v>19</v>
      </c>
      <c r="B165" s="34">
        <v>902</v>
      </c>
      <c r="C165" s="34" t="s">
        <v>13</v>
      </c>
      <c r="D165" s="34" t="s">
        <v>3</v>
      </c>
      <c r="E165" s="35" t="s">
        <v>61</v>
      </c>
      <c r="F165" s="35">
        <v>800</v>
      </c>
      <c r="G165" s="227">
        <f>G166</f>
        <v>5650</v>
      </c>
      <c r="H165" s="227">
        <f t="shared" si="87"/>
        <v>0</v>
      </c>
      <c r="I165" s="227">
        <f t="shared" si="87"/>
        <v>5650</v>
      </c>
      <c r="J165" s="227">
        <f t="shared" si="87"/>
        <v>0</v>
      </c>
      <c r="K165" s="164">
        <f>K166</f>
        <v>0</v>
      </c>
      <c r="L165" s="164">
        <f t="shared" si="87"/>
        <v>0</v>
      </c>
      <c r="M165" s="164">
        <f t="shared" si="87"/>
        <v>0</v>
      </c>
      <c r="N165" s="164">
        <f t="shared" si="87"/>
        <v>0</v>
      </c>
      <c r="O165" s="164">
        <f>O166</f>
        <v>5650</v>
      </c>
      <c r="P165" s="164">
        <f t="shared" si="87"/>
        <v>0</v>
      </c>
      <c r="Q165" s="164">
        <f t="shared" si="87"/>
        <v>5650</v>
      </c>
      <c r="R165" s="164">
        <f t="shared" si="87"/>
        <v>0</v>
      </c>
    </row>
    <row r="166" spans="1:18">
      <c r="A166" s="12" t="s">
        <v>69</v>
      </c>
      <c r="B166" s="34">
        <v>902</v>
      </c>
      <c r="C166" s="34" t="s">
        <v>13</v>
      </c>
      <c r="D166" s="34" t="s">
        <v>3</v>
      </c>
      <c r="E166" s="35" t="s">
        <v>61</v>
      </c>
      <c r="F166" s="35">
        <v>830</v>
      </c>
      <c r="G166" s="226">
        <v>5650</v>
      </c>
      <c r="H166" s="226"/>
      <c r="I166" s="226">
        <v>5650</v>
      </c>
      <c r="J166" s="226"/>
      <c r="K166" s="96"/>
      <c r="L166" s="96"/>
      <c r="M166" s="96"/>
      <c r="N166" s="96"/>
      <c r="O166" s="96">
        <f>G166+K166</f>
        <v>5650</v>
      </c>
      <c r="P166" s="96">
        <f>H166+L166</f>
        <v>0</v>
      </c>
      <c r="Q166" s="96">
        <f>I166+M166</f>
        <v>5650</v>
      </c>
      <c r="R166" s="96">
        <f>J166+N166</f>
        <v>0</v>
      </c>
    </row>
    <row r="167" spans="1:18" ht="33">
      <c r="A167" s="12" t="s">
        <v>661</v>
      </c>
      <c r="B167" s="34">
        <v>902</v>
      </c>
      <c r="C167" s="34" t="s">
        <v>13</v>
      </c>
      <c r="D167" s="34" t="s">
        <v>3</v>
      </c>
      <c r="E167" s="35" t="s">
        <v>662</v>
      </c>
      <c r="F167" s="35"/>
      <c r="G167" s="227">
        <f t="shared" ref="G167:R168" si="91">G168</f>
        <v>51000</v>
      </c>
      <c r="H167" s="227">
        <f t="shared" si="91"/>
        <v>0</v>
      </c>
      <c r="I167" s="227">
        <f t="shared" si="91"/>
        <v>51000</v>
      </c>
      <c r="J167" s="227">
        <f t="shared" si="91"/>
        <v>0</v>
      </c>
      <c r="K167" s="164">
        <f t="shared" si="91"/>
        <v>0</v>
      </c>
      <c r="L167" s="164">
        <f t="shared" si="91"/>
        <v>0</v>
      </c>
      <c r="M167" s="164">
        <f t="shared" si="91"/>
        <v>0</v>
      </c>
      <c r="N167" s="164">
        <f t="shared" si="91"/>
        <v>0</v>
      </c>
      <c r="O167" s="164">
        <f t="shared" si="91"/>
        <v>51000</v>
      </c>
      <c r="P167" s="164">
        <f t="shared" si="91"/>
        <v>0</v>
      </c>
      <c r="Q167" s="164">
        <f t="shared" si="91"/>
        <v>51000</v>
      </c>
      <c r="R167" s="164">
        <f t="shared" si="91"/>
        <v>0</v>
      </c>
    </row>
    <row r="168" spans="1:18">
      <c r="A168" s="12" t="s">
        <v>19</v>
      </c>
      <c r="B168" s="34">
        <v>902</v>
      </c>
      <c r="C168" s="34" t="s">
        <v>13</v>
      </c>
      <c r="D168" s="34" t="s">
        <v>3</v>
      </c>
      <c r="E168" s="35" t="s">
        <v>662</v>
      </c>
      <c r="F168" s="35">
        <v>800</v>
      </c>
      <c r="G168" s="227">
        <f t="shared" si="91"/>
        <v>51000</v>
      </c>
      <c r="H168" s="227">
        <f t="shared" si="91"/>
        <v>0</v>
      </c>
      <c r="I168" s="227">
        <f t="shared" si="91"/>
        <v>51000</v>
      </c>
      <c r="J168" s="227">
        <f t="shared" si="91"/>
        <v>0</v>
      </c>
      <c r="K168" s="164">
        <f t="shared" si="91"/>
        <v>0</v>
      </c>
      <c r="L168" s="164">
        <f t="shared" si="91"/>
        <v>0</v>
      </c>
      <c r="M168" s="164">
        <f t="shared" si="91"/>
        <v>0</v>
      </c>
      <c r="N168" s="164">
        <f t="shared" si="91"/>
        <v>0</v>
      </c>
      <c r="O168" s="164">
        <f t="shared" si="91"/>
        <v>51000</v>
      </c>
      <c r="P168" s="164">
        <f t="shared" si="91"/>
        <v>0</v>
      </c>
      <c r="Q168" s="164">
        <f t="shared" si="91"/>
        <v>51000</v>
      </c>
      <c r="R168" s="164">
        <f t="shared" si="91"/>
        <v>0</v>
      </c>
    </row>
    <row r="169" spans="1:18">
      <c r="A169" s="12" t="s">
        <v>68</v>
      </c>
      <c r="B169" s="34">
        <v>902</v>
      </c>
      <c r="C169" s="34" t="s">
        <v>13</v>
      </c>
      <c r="D169" s="34" t="s">
        <v>3</v>
      </c>
      <c r="E169" s="35" t="s">
        <v>662</v>
      </c>
      <c r="F169" s="35">
        <v>870</v>
      </c>
      <c r="G169" s="226">
        <v>51000</v>
      </c>
      <c r="H169" s="226"/>
      <c r="I169" s="226">
        <v>51000</v>
      </c>
      <c r="J169" s="226"/>
      <c r="K169" s="96"/>
      <c r="L169" s="96"/>
      <c r="M169" s="96"/>
      <c r="N169" s="96"/>
      <c r="O169" s="96">
        <f>G169+K169</f>
        <v>51000</v>
      </c>
      <c r="P169" s="96">
        <f>H169+L169</f>
        <v>0</v>
      </c>
      <c r="Q169" s="96">
        <f>I169+M169</f>
        <v>51000</v>
      </c>
      <c r="R169" s="96">
        <f>J169+N169</f>
        <v>0</v>
      </c>
    </row>
    <row r="170" spans="1:18" s="41" customFormat="1">
      <c r="A170" s="40"/>
      <c r="B170" s="34"/>
      <c r="C170" s="34"/>
      <c r="D170" s="34"/>
      <c r="E170" s="35"/>
      <c r="F170" s="35"/>
      <c r="G170" s="226"/>
      <c r="H170" s="226"/>
      <c r="I170" s="226"/>
      <c r="J170" s="226"/>
      <c r="K170" s="96"/>
      <c r="L170" s="96"/>
      <c r="M170" s="96"/>
      <c r="N170" s="96"/>
      <c r="O170" s="96"/>
      <c r="P170" s="96"/>
      <c r="Q170" s="96"/>
      <c r="R170" s="96"/>
    </row>
    <row r="171" spans="1:18" ht="37.5">
      <c r="A171" s="25" t="s">
        <v>70</v>
      </c>
      <c r="B171" s="37">
        <v>902</v>
      </c>
      <c r="C171" s="37" t="s">
        <v>3</v>
      </c>
      <c r="D171" s="37" t="s">
        <v>13</v>
      </c>
      <c r="E171" s="38"/>
      <c r="F171" s="38"/>
      <c r="G171" s="229">
        <f t="shared" ref="G171:R174" si="92">G172</f>
        <v>514430</v>
      </c>
      <c r="H171" s="229">
        <f t="shared" si="92"/>
        <v>0</v>
      </c>
      <c r="I171" s="229">
        <f t="shared" si="92"/>
        <v>616000</v>
      </c>
      <c r="J171" s="229">
        <f t="shared" si="92"/>
        <v>0</v>
      </c>
      <c r="K171" s="166">
        <f t="shared" si="92"/>
        <v>0</v>
      </c>
      <c r="L171" s="166">
        <f t="shared" si="92"/>
        <v>0</v>
      </c>
      <c r="M171" s="166">
        <f t="shared" si="92"/>
        <v>0</v>
      </c>
      <c r="N171" s="166">
        <f t="shared" si="92"/>
        <v>0</v>
      </c>
      <c r="O171" s="166">
        <f t="shared" si="92"/>
        <v>514430</v>
      </c>
      <c r="P171" s="166">
        <f t="shared" si="92"/>
        <v>0</v>
      </c>
      <c r="Q171" s="166">
        <f t="shared" si="92"/>
        <v>616000</v>
      </c>
      <c r="R171" s="166">
        <f t="shared" si="92"/>
        <v>0</v>
      </c>
    </row>
    <row r="172" spans="1:18">
      <c r="A172" s="12" t="s">
        <v>17</v>
      </c>
      <c r="B172" s="34">
        <v>902</v>
      </c>
      <c r="C172" s="34" t="s">
        <v>3</v>
      </c>
      <c r="D172" s="34" t="s">
        <v>13</v>
      </c>
      <c r="E172" s="9" t="s">
        <v>55</v>
      </c>
      <c r="F172" s="39"/>
      <c r="G172" s="227">
        <f t="shared" si="92"/>
        <v>514430</v>
      </c>
      <c r="H172" s="227">
        <f t="shared" si="92"/>
        <v>0</v>
      </c>
      <c r="I172" s="227">
        <f t="shared" si="92"/>
        <v>616000</v>
      </c>
      <c r="J172" s="227">
        <f t="shared" si="92"/>
        <v>0</v>
      </c>
      <c r="K172" s="164">
        <f t="shared" si="92"/>
        <v>0</v>
      </c>
      <c r="L172" s="164">
        <f t="shared" si="92"/>
        <v>0</v>
      </c>
      <c r="M172" s="164">
        <f t="shared" si="92"/>
        <v>0</v>
      </c>
      <c r="N172" s="164">
        <f t="shared" si="92"/>
        <v>0</v>
      </c>
      <c r="O172" s="164">
        <f t="shared" si="92"/>
        <v>514430</v>
      </c>
      <c r="P172" s="164">
        <f t="shared" si="92"/>
        <v>0</v>
      </c>
      <c r="Q172" s="164">
        <f t="shared" si="92"/>
        <v>616000</v>
      </c>
      <c r="R172" s="164">
        <f t="shared" si="92"/>
        <v>0</v>
      </c>
    </row>
    <row r="173" spans="1:18" ht="33">
      <c r="A173" s="12" t="s">
        <v>71</v>
      </c>
      <c r="B173" s="34">
        <v>902</v>
      </c>
      <c r="C173" s="34" t="s">
        <v>3</v>
      </c>
      <c r="D173" s="34" t="s">
        <v>13</v>
      </c>
      <c r="E173" s="35" t="s">
        <v>72</v>
      </c>
      <c r="F173" s="35"/>
      <c r="G173" s="227">
        <f t="shared" si="92"/>
        <v>514430</v>
      </c>
      <c r="H173" s="227">
        <f t="shared" si="92"/>
        <v>0</v>
      </c>
      <c r="I173" s="227">
        <f t="shared" si="92"/>
        <v>616000</v>
      </c>
      <c r="J173" s="227">
        <f t="shared" si="92"/>
        <v>0</v>
      </c>
      <c r="K173" s="164">
        <f t="shared" si="92"/>
        <v>0</v>
      </c>
      <c r="L173" s="164">
        <f t="shared" si="92"/>
        <v>0</v>
      </c>
      <c r="M173" s="164">
        <f t="shared" si="92"/>
        <v>0</v>
      </c>
      <c r="N173" s="164">
        <f t="shared" si="92"/>
        <v>0</v>
      </c>
      <c r="O173" s="164">
        <f t="shared" si="92"/>
        <v>514430</v>
      </c>
      <c r="P173" s="164">
        <f t="shared" si="92"/>
        <v>0</v>
      </c>
      <c r="Q173" s="164">
        <f t="shared" si="92"/>
        <v>616000</v>
      </c>
      <c r="R173" s="164">
        <f t="shared" si="92"/>
        <v>0</v>
      </c>
    </row>
    <row r="174" spans="1:18">
      <c r="A174" s="12" t="s">
        <v>73</v>
      </c>
      <c r="B174" s="34">
        <v>902</v>
      </c>
      <c r="C174" s="34" t="s">
        <v>3</v>
      </c>
      <c r="D174" s="34" t="s">
        <v>13</v>
      </c>
      <c r="E174" s="35" t="s">
        <v>72</v>
      </c>
      <c r="F174" s="35">
        <v>700</v>
      </c>
      <c r="G174" s="227">
        <f t="shared" si="92"/>
        <v>514430</v>
      </c>
      <c r="H174" s="227">
        <f t="shared" si="92"/>
        <v>0</v>
      </c>
      <c r="I174" s="227">
        <f t="shared" si="92"/>
        <v>616000</v>
      </c>
      <c r="J174" s="227">
        <f t="shared" si="92"/>
        <v>0</v>
      </c>
      <c r="K174" s="164">
        <f t="shared" si="92"/>
        <v>0</v>
      </c>
      <c r="L174" s="164">
        <f t="shared" si="92"/>
        <v>0</v>
      </c>
      <c r="M174" s="164">
        <f t="shared" si="92"/>
        <v>0</v>
      </c>
      <c r="N174" s="164">
        <f t="shared" si="92"/>
        <v>0</v>
      </c>
      <c r="O174" s="164">
        <f t="shared" si="92"/>
        <v>514430</v>
      </c>
      <c r="P174" s="164">
        <f t="shared" si="92"/>
        <v>0</v>
      </c>
      <c r="Q174" s="164">
        <f t="shared" si="92"/>
        <v>616000</v>
      </c>
      <c r="R174" s="164">
        <f t="shared" si="92"/>
        <v>0</v>
      </c>
    </row>
    <row r="175" spans="1:18">
      <c r="A175" s="12" t="s">
        <v>74</v>
      </c>
      <c r="B175" s="34">
        <v>902</v>
      </c>
      <c r="C175" s="34" t="s">
        <v>3</v>
      </c>
      <c r="D175" s="34" t="s">
        <v>13</v>
      </c>
      <c r="E175" s="35" t="s">
        <v>72</v>
      </c>
      <c r="F175" s="35">
        <v>730</v>
      </c>
      <c r="G175" s="226">
        <v>514430</v>
      </c>
      <c r="H175" s="226"/>
      <c r="I175" s="226">
        <v>616000</v>
      </c>
      <c r="J175" s="226"/>
      <c r="K175" s="96"/>
      <c r="L175" s="96"/>
      <c r="M175" s="96"/>
      <c r="N175" s="96"/>
      <c r="O175" s="96">
        <f>G175+K175</f>
        <v>514430</v>
      </c>
      <c r="P175" s="96">
        <f>H175+L175</f>
        <v>0</v>
      </c>
      <c r="Q175" s="96">
        <f>I175+M175</f>
        <v>616000</v>
      </c>
      <c r="R175" s="96">
        <f>J175+N175</f>
        <v>0</v>
      </c>
    </row>
    <row r="176" spans="1:18">
      <c r="A176" s="12"/>
      <c r="B176" s="34"/>
      <c r="C176" s="34"/>
      <c r="D176" s="34"/>
      <c r="E176" s="35"/>
      <c r="F176" s="35"/>
      <c r="G176" s="226"/>
      <c r="H176" s="226"/>
      <c r="I176" s="226"/>
      <c r="J176" s="226"/>
      <c r="K176" s="96"/>
      <c r="L176" s="96"/>
      <c r="M176" s="96"/>
      <c r="N176" s="96"/>
      <c r="O176" s="96"/>
      <c r="P176" s="96"/>
      <c r="Q176" s="96"/>
      <c r="R176" s="96"/>
    </row>
    <row r="177" spans="1:18" ht="63" customHeight="1">
      <c r="A177" s="21" t="s">
        <v>252</v>
      </c>
      <c r="B177" s="22">
        <v>903</v>
      </c>
      <c r="C177" s="22"/>
      <c r="D177" s="22"/>
      <c r="E177" s="42"/>
      <c r="F177" s="22"/>
      <c r="G177" s="231">
        <f>G178+G200+G207+G214+G221+G228</f>
        <v>478505</v>
      </c>
      <c r="H177" s="231">
        <f t="shared" ref="H177:J177" si="93">H178+H200+H207+H214+H221+H228</f>
        <v>317640</v>
      </c>
      <c r="I177" s="231">
        <f t="shared" si="93"/>
        <v>478159</v>
      </c>
      <c r="J177" s="231">
        <f t="shared" si="93"/>
        <v>317294</v>
      </c>
      <c r="K177" s="168">
        <f>K178+K200+K207+K214+K221+K228</f>
        <v>0</v>
      </c>
      <c r="L177" s="168">
        <f t="shared" ref="L177:N177" si="94">L178+L200+L207+L214+L221+L228</f>
        <v>0</v>
      </c>
      <c r="M177" s="168">
        <f t="shared" si="94"/>
        <v>0</v>
      </c>
      <c r="N177" s="168">
        <f t="shared" si="94"/>
        <v>0</v>
      </c>
      <c r="O177" s="168">
        <f>O178+O200+O207+O214+O221+O228</f>
        <v>478505</v>
      </c>
      <c r="P177" s="168">
        <f t="shared" ref="P177:R177" si="95">P178+P200+P207+P214+P221+P228</f>
        <v>317640</v>
      </c>
      <c r="Q177" s="168">
        <f t="shared" si="95"/>
        <v>478159</v>
      </c>
      <c r="R177" s="168">
        <f t="shared" si="95"/>
        <v>317294</v>
      </c>
    </row>
    <row r="178" spans="1:18" ht="24.75" customHeight="1">
      <c r="A178" s="25" t="s">
        <v>9</v>
      </c>
      <c r="B178" s="26">
        <v>903</v>
      </c>
      <c r="C178" s="26" t="s">
        <v>13</v>
      </c>
      <c r="D178" s="26" t="s">
        <v>3</v>
      </c>
      <c r="E178" s="43"/>
      <c r="F178" s="44"/>
      <c r="G178" s="224">
        <f t="shared" ref="G178:J178" si="96">G179+G189</f>
        <v>10262</v>
      </c>
      <c r="H178" s="224">
        <f t="shared" si="96"/>
        <v>0</v>
      </c>
      <c r="I178" s="224">
        <f t="shared" si="96"/>
        <v>10262</v>
      </c>
      <c r="J178" s="224">
        <f t="shared" si="96"/>
        <v>0</v>
      </c>
      <c r="K178" s="163">
        <f t="shared" ref="K178:R178" si="97">K179+K189</f>
        <v>0</v>
      </c>
      <c r="L178" s="163">
        <f t="shared" si="97"/>
        <v>0</v>
      </c>
      <c r="M178" s="163">
        <f t="shared" si="97"/>
        <v>0</v>
      </c>
      <c r="N178" s="163">
        <f t="shared" si="97"/>
        <v>0</v>
      </c>
      <c r="O178" s="163">
        <f t="shared" si="97"/>
        <v>10262</v>
      </c>
      <c r="P178" s="163">
        <f t="shared" si="97"/>
        <v>0</v>
      </c>
      <c r="Q178" s="163">
        <f t="shared" si="97"/>
        <v>10262</v>
      </c>
      <c r="R178" s="163">
        <f t="shared" si="97"/>
        <v>0</v>
      </c>
    </row>
    <row r="179" spans="1:18" s="83" customFormat="1" ht="49.5" hidden="1">
      <c r="A179" s="84" t="s">
        <v>196</v>
      </c>
      <c r="B179" s="89">
        <v>903</v>
      </c>
      <c r="C179" s="89" t="s">
        <v>13</v>
      </c>
      <c r="D179" s="89" t="s">
        <v>3</v>
      </c>
      <c r="E179" s="90" t="s">
        <v>197</v>
      </c>
      <c r="F179" s="89"/>
      <c r="G179" s="225">
        <f t="shared" ref="G179:R179" si="98">G180</f>
        <v>0</v>
      </c>
      <c r="H179" s="225">
        <f t="shared" si="98"/>
        <v>0</v>
      </c>
      <c r="I179" s="225">
        <f t="shared" si="98"/>
        <v>0</v>
      </c>
      <c r="J179" s="225">
        <f t="shared" si="98"/>
        <v>0</v>
      </c>
      <c r="K179" s="196">
        <f t="shared" si="98"/>
        <v>0</v>
      </c>
      <c r="L179" s="196">
        <f t="shared" si="98"/>
        <v>0</v>
      </c>
      <c r="M179" s="196">
        <f t="shared" si="98"/>
        <v>0</v>
      </c>
      <c r="N179" s="196">
        <f t="shared" si="98"/>
        <v>0</v>
      </c>
      <c r="O179" s="196">
        <f t="shared" si="98"/>
        <v>0</v>
      </c>
      <c r="P179" s="196">
        <f t="shared" si="98"/>
        <v>0</v>
      </c>
      <c r="Q179" s="196">
        <f t="shared" si="98"/>
        <v>0</v>
      </c>
      <c r="R179" s="196">
        <f t="shared" si="98"/>
        <v>0</v>
      </c>
    </row>
    <row r="180" spans="1:18" s="83" customFormat="1" hidden="1">
      <c r="A180" s="84" t="s">
        <v>15</v>
      </c>
      <c r="B180" s="89">
        <v>903</v>
      </c>
      <c r="C180" s="89" t="s">
        <v>13</v>
      </c>
      <c r="D180" s="89" t="s">
        <v>3</v>
      </c>
      <c r="E180" s="90" t="s">
        <v>291</v>
      </c>
      <c r="F180" s="89"/>
      <c r="G180" s="227">
        <f>G181+G186</f>
        <v>0</v>
      </c>
      <c r="H180" s="227">
        <f t="shared" ref="H180:J180" si="99">H181+H186</f>
        <v>0</v>
      </c>
      <c r="I180" s="227">
        <f t="shared" si="99"/>
        <v>0</v>
      </c>
      <c r="J180" s="227">
        <f t="shared" si="99"/>
        <v>0</v>
      </c>
      <c r="K180" s="186">
        <f>K181+K186</f>
        <v>0</v>
      </c>
      <c r="L180" s="186">
        <f t="shared" ref="L180:N180" si="100">L181+L186</f>
        <v>0</v>
      </c>
      <c r="M180" s="186">
        <f t="shared" si="100"/>
        <v>0</v>
      </c>
      <c r="N180" s="186">
        <f t="shared" si="100"/>
        <v>0</v>
      </c>
      <c r="O180" s="186">
        <f>O181+O186</f>
        <v>0</v>
      </c>
      <c r="P180" s="186">
        <f t="shared" ref="P180:R180" si="101">P181+P186</f>
        <v>0</v>
      </c>
      <c r="Q180" s="186">
        <f t="shared" si="101"/>
        <v>0</v>
      </c>
      <c r="R180" s="186">
        <f t="shared" si="101"/>
        <v>0</v>
      </c>
    </row>
    <row r="181" spans="1:18" s="83" customFormat="1" hidden="1">
      <c r="A181" s="84" t="s">
        <v>18</v>
      </c>
      <c r="B181" s="89">
        <v>903</v>
      </c>
      <c r="C181" s="89" t="s">
        <v>13</v>
      </c>
      <c r="D181" s="89" t="s">
        <v>3</v>
      </c>
      <c r="E181" s="90" t="s">
        <v>292</v>
      </c>
      <c r="F181" s="89"/>
      <c r="G181" s="225">
        <f t="shared" ref="G181:J181" si="102">G182+G184</f>
        <v>0</v>
      </c>
      <c r="H181" s="225">
        <f t="shared" si="102"/>
        <v>0</v>
      </c>
      <c r="I181" s="225">
        <f t="shared" si="102"/>
        <v>0</v>
      </c>
      <c r="J181" s="225">
        <f t="shared" si="102"/>
        <v>0</v>
      </c>
      <c r="K181" s="196">
        <f t="shared" ref="K181:R181" si="103">K182+K184</f>
        <v>0</v>
      </c>
      <c r="L181" s="196">
        <f t="shared" si="103"/>
        <v>0</v>
      </c>
      <c r="M181" s="196">
        <f t="shared" si="103"/>
        <v>0</v>
      </c>
      <c r="N181" s="196">
        <f t="shared" si="103"/>
        <v>0</v>
      </c>
      <c r="O181" s="196">
        <f t="shared" si="103"/>
        <v>0</v>
      </c>
      <c r="P181" s="196">
        <f t="shared" si="103"/>
        <v>0</v>
      </c>
      <c r="Q181" s="196">
        <f t="shared" si="103"/>
        <v>0</v>
      </c>
      <c r="R181" s="196">
        <f t="shared" si="103"/>
        <v>0</v>
      </c>
    </row>
    <row r="182" spans="1:18" s="83" customFormat="1" ht="33" hidden="1">
      <c r="A182" s="84" t="s">
        <v>172</v>
      </c>
      <c r="B182" s="89">
        <v>903</v>
      </c>
      <c r="C182" s="89" t="s">
        <v>13</v>
      </c>
      <c r="D182" s="89" t="s">
        <v>3</v>
      </c>
      <c r="E182" s="90" t="s">
        <v>292</v>
      </c>
      <c r="F182" s="89" t="s">
        <v>16</v>
      </c>
      <c r="G182" s="225">
        <f t="shared" ref="G182:R182" si="104">G183</f>
        <v>0</v>
      </c>
      <c r="H182" s="225">
        <f t="shared" si="104"/>
        <v>0</v>
      </c>
      <c r="I182" s="225">
        <f t="shared" si="104"/>
        <v>0</v>
      </c>
      <c r="J182" s="225">
        <f t="shared" si="104"/>
        <v>0</v>
      </c>
      <c r="K182" s="196">
        <f t="shared" si="104"/>
        <v>0</v>
      </c>
      <c r="L182" s="196">
        <f t="shared" si="104"/>
        <v>0</v>
      </c>
      <c r="M182" s="196">
        <f t="shared" si="104"/>
        <v>0</v>
      </c>
      <c r="N182" s="196">
        <f t="shared" si="104"/>
        <v>0</v>
      </c>
      <c r="O182" s="196">
        <f t="shared" si="104"/>
        <v>0</v>
      </c>
      <c r="P182" s="196">
        <f t="shared" si="104"/>
        <v>0</v>
      </c>
      <c r="Q182" s="196">
        <f t="shared" si="104"/>
        <v>0</v>
      </c>
      <c r="R182" s="196">
        <f t="shared" si="104"/>
        <v>0</v>
      </c>
    </row>
    <row r="183" spans="1:18" s="83" customFormat="1" ht="33" hidden="1">
      <c r="A183" s="84" t="s">
        <v>44</v>
      </c>
      <c r="B183" s="89">
        <v>903</v>
      </c>
      <c r="C183" s="89" t="s">
        <v>13</v>
      </c>
      <c r="D183" s="89" t="s">
        <v>3</v>
      </c>
      <c r="E183" s="90" t="s">
        <v>292</v>
      </c>
      <c r="F183" s="89" t="s">
        <v>51</v>
      </c>
      <c r="G183" s="226"/>
      <c r="H183" s="226"/>
      <c r="I183" s="226"/>
      <c r="J183" s="226"/>
      <c r="K183" s="87"/>
      <c r="L183" s="87"/>
      <c r="M183" s="87"/>
      <c r="N183" s="87"/>
      <c r="O183" s="87">
        <f>G183+K183</f>
        <v>0</v>
      </c>
      <c r="P183" s="87">
        <f>H183+L183</f>
        <v>0</v>
      </c>
      <c r="Q183" s="87">
        <f>I183+M183</f>
        <v>0</v>
      </c>
      <c r="R183" s="87">
        <f>J183+N183</f>
        <v>0</v>
      </c>
    </row>
    <row r="184" spans="1:18" s="83" customFormat="1" hidden="1">
      <c r="A184" s="84" t="s">
        <v>19</v>
      </c>
      <c r="B184" s="89">
        <v>903</v>
      </c>
      <c r="C184" s="89" t="s">
        <v>13</v>
      </c>
      <c r="D184" s="89" t="s">
        <v>3</v>
      </c>
      <c r="E184" s="90" t="s">
        <v>292</v>
      </c>
      <c r="F184" s="89" t="s">
        <v>20</v>
      </c>
      <c r="G184" s="225">
        <f t="shared" ref="G184:R184" si="105">G185</f>
        <v>0</v>
      </c>
      <c r="H184" s="225">
        <f t="shared" si="105"/>
        <v>0</v>
      </c>
      <c r="I184" s="225">
        <f t="shared" si="105"/>
        <v>0</v>
      </c>
      <c r="J184" s="225">
        <f t="shared" si="105"/>
        <v>0</v>
      </c>
      <c r="K184" s="196">
        <f t="shared" si="105"/>
        <v>0</v>
      </c>
      <c r="L184" s="196">
        <f t="shared" si="105"/>
        <v>0</v>
      </c>
      <c r="M184" s="196">
        <f t="shared" si="105"/>
        <v>0</v>
      </c>
      <c r="N184" s="196">
        <f t="shared" si="105"/>
        <v>0</v>
      </c>
      <c r="O184" s="196">
        <f t="shared" si="105"/>
        <v>0</v>
      </c>
      <c r="P184" s="196">
        <f t="shared" si="105"/>
        <v>0</v>
      </c>
      <c r="Q184" s="196">
        <f t="shared" si="105"/>
        <v>0</v>
      </c>
      <c r="R184" s="196">
        <f t="shared" si="105"/>
        <v>0</v>
      </c>
    </row>
    <row r="185" spans="1:18" s="83" customFormat="1" hidden="1">
      <c r="A185" s="137" t="s">
        <v>48</v>
      </c>
      <c r="B185" s="89">
        <v>903</v>
      </c>
      <c r="C185" s="89" t="s">
        <v>13</v>
      </c>
      <c r="D185" s="89" t="s">
        <v>3</v>
      </c>
      <c r="E185" s="90" t="s">
        <v>292</v>
      </c>
      <c r="F185" s="89" t="s">
        <v>50</v>
      </c>
      <c r="G185" s="226"/>
      <c r="H185" s="226"/>
      <c r="I185" s="226"/>
      <c r="J185" s="226"/>
      <c r="K185" s="87"/>
      <c r="L185" s="87"/>
      <c r="M185" s="87"/>
      <c r="N185" s="87"/>
      <c r="O185" s="87">
        <f>G185+K185</f>
        <v>0</v>
      </c>
      <c r="P185" s="87">
        <f>H185+L185</f>
        <v>0</v>
      </c>
      <c r="Q185" s="87">
        <f>I185+M185</f>
        <v>0</v>
      </c>
      <c r="R185" s="87">
        <f>J185+N185</f>
        <v>0</v>
      </c>
    </row>
    <row r="186" spans="1:18" s="83" customFormat="1" ht="49.5" hidden="1">
      <c r="A186" s="84" t="s">
        <v>75</v>
      </c>
      <c r="B186" s="89">
        <v>903</v>
      </c>
      <c r="C186" s="89" t="s">
        <v>13</v>
      </c>
      <c r="D186" s="89" t="s">
        <v>3</v>
      </c>
      <c r="E186" s="90" t="s">
        <v>293</v>
      </c>
      <c r="F186" s="89"/>
      <c r="G186" s="225">
        <f t="shared" ref="G186:R187" si="106">G187</f>
        <v>0</v>
      </c>
      <c r="H186" s="225">
        <f t="shared" si="106"/>
        <v>0</v>
      </c>
      <c r="I186" s="225">
        <f t="shared" si="106"/>
        <v>0</v>
      </c>
      <c r="J186" s="225">
        <f t="shared" si="106"/>
        <v>0</v>
      </c>
      <c r="K186" s="196">
        <f t="shared" si="106"/>
        <v>0</v>
      </c>
      <c r="L186" s="196">
        <f t="shared" si="106"/>
        <v>0</v>
      </c>
      <c r="M186" s="196">
        <f t="shared" si="106"/>
        <v>0</v>
      </c>
      <c r="N186" s="196">
        <f t="shared" si="106"/>
        <v>0</v>
      </c>
      <c r="O186" s="196">
        <f t="shared" si="106"/>
        <v>0</v>
      </c>
      <c r="P186" s="196">
        <f t="shared" si="106"/>
        <v>0</v>
      </c>
      <c r="Q186" s="196">
        <f t="shared" si="106"/>
        <v>0</v>
      </c>
      <c r="R186" s="196">
        <f t="shared" si="106"/>
        <v>0</v>
      </c>
    </row>
    <row r="187" spans="1:18" s="83" customFormat="1" ht="33" hidden="1">
      <c r="A187" s="84" t="s">
        <v>172</v>
      </c>
      <c r="B187" s="89">
        <v>903</v>
      </c>
      <c r="C187" s="89" t="s">
        <v>13</v>
      </c>
      <c r="D187" s="89" t="s">
        <v>3</v>
      </c>
      <c r="E187" s="90" t="s">
        <v>293</v>
      </c>
      <c r="F187" s="89" t="s">
        <v>16</v>
      </c>
      <c r="G187" s="225">
        <f t="shared" si="106"/>
        <v>0</v>
      </c>
      <c r="H187" s="225">
        <f t="shared" si="106"/>
        <v>0</v>
      </c>
      <c r="I187" s="225">
        <f t="shared" si="106"/>
        <v>0</v>
      </c>
      <c r="J187" s="225">
        <f t="shared" si="106"/>
        <v>0</v>
      </c>
      <c r="K187" s="196">
        <f t="shared" si="106"/>
        <v>0</v>
      </c>
      <c r="L187" s="196">
        <f t="shared" si="106"/>
        <v>0</v>
      </c>
      <c r="M187" s="196">
        <f t="shared" si="106"/>
        <v>0</v>
      </c>
      <c r="N187" s="196">
        <f t="shared" si="106"/>
        <v>0</v>
      </c>
      <c r="O187" s="196">
        <f t="shared" si="106"/>
        <v>0</v>
      </c>
      <c r="P187" s="196">
        <f t="shared" si="106"/>
        <v>0</v>
      </c>
      <c r="Q187" s="196">
        <f t="shared" si="106"/>
        <v>0</v>
      </c>
      <c r="R187" s="196">
        <f t="shared" si="106"/>
        <v>0</v>
      </c>
    </row>
    <row r="188" spans="1:18" s="83" customFormat="1" ht="33" hidden="1">
      <c r="A188" s="84" t="s">
        <v>44</v>
      </c>
      <c r="B188" s="89">
        <v>903</v>
      </c>
      <c r="C188" s="89" t="s">
        <v>13</v>
      </c>
      <c r="D188" s="89" t="s">
        <v>3</v>
      </c>
      <c r="E188" s="90" t="s">
        <v>293</v>
      </c>
      <c r="F188" s="89" t="s">
        <v>51</v>
      </c>
      <c r="G188" s="226"/>
      <c r="H188" s="226"/>
      <c r="I188" s="226"/>
      <c r="J188" s="226"/>
      <c r="K188" s="87"/>
      <c r="L188" s="87"/>
      <c r="M188" s="87"/>
      <c r="N188" s="87"/>
      <c r="O188" s="87">
        <f>G188+K188</f>
        <v>0</v>
      </c>
      <c r="P188" s="87">
        <f>H188+L188</f>
        <v>0</v>
      </c>
      <c r="Q188" s="87">
        <f>I188+M188</f>
        <v>0</v>
      </c>
      <c r="R188" s="87">
        <f>J188+N188</f>
        <v>0</v>
      </c>
    </row>
    <row r="189" spans="1:18">
      <c r="A189" s="12" t="s">
        <v>17</v>
      </c>
      <c r="B189" s="10">
        <v>903</v>
      </c>
      <c r="C189" s="10" t="s">
        <v>13</v>
      </c>
      <c r="D189" s="10" t="s">
        <v>3</v>
      </c>
      <c r="E189" s="9" t="s">
        <v>55</v>
      </c>
      <c r="F189" s="10"/>
      <c r="G189" s="226">
        <f>G190</f>
        <v>10262</v>
      </c>
      <c r="H189" s="226">
        <f t="shared" ref="H189:R189" si="107">H190</f>
        <v>0</v>
      </c>
      <c r="I189" s="226">
        <f t="shared" si="107"/>
        <v>10262</v>
      </c>
      <c r="J189" s="226">
        <f t="shared" si="107"/>
        <v>0</v>
      </c>
      <c r="K189" s="96">
        <f>K190</f>
        <v>0</v>
      </c>
      <c r="L189" s="96">
        <f t="shared" si="107"/>
        <v>0</v>
      </c>
      <c r="M189" s="96">
        <f t="shared" si="107"/>
        <v>0</v>
      </c>
      <c r="N189" s="96">
        <f t="shared" si="107"/>
        <v>0</v>
      </c>
      <c r="O189" s="96">
        <f>O190</f>
        <v>10262</v>
      </c>
      <c r="P189" s="96">
        <f t="shared" si="107"/>
        <v>0</v>
      </c>
      <c r="Q189" s="96">
        <f t="shared" si="107"/>
        <v>10262</v>
      </c>
      <c r="R189" s="96">
        <f t="shared" si="107"/>
        <v>0</v>
      </c>
    </row>
    <row r="190" spans="1:18">
      <c r="A190" s="12" t="s">
        <v>15</v>
      </c>
      <c r="B190" s="10">
        <v>903</v>
      </c>
      <c r="C190" s="10" t="s">
        <v>13</v>
      </c>
      <c r="D190" s="10" t="s">
        <v>3</v>
      </c>
      <c r="E190" s="45" t="s">
        <v>60</v>
      </c>
      <c r="F190" s="10"/>
      <c r="G190" s="226">
        <f>G191+G196</f>
        <v>10262</v>
      </c>
      <c r="H190" s="226">
        <f t="shared" ref="H190:J190" si="108">H191+H196</f>
        <v>0</v>
      </c>
      <c r="I190" s="226">
        <f t="shared" si="108"/>
        <v>10262</v>
      </c>
      <c r="J190" s="226">
        <f t="shared" si="108"/>
        <v>0</v>
      </c>
      <c r="K190" s="96">
        <f>K191+K196</f>
        <v>0</v>
      </c>
      <c r="L190" s="96">
        <f t="shared" ref="L190:N190" si="109">L191+L196</f>
        <v>0</v>
      </c>
      <c r="M190" s="96">
        <f t="shared" si="109"/>
        <v>0</v>
      </c>
      <c r="N190" s="96">
        <f t="shared" si="109"/>
        <v>0</v>
      </c>
      <c r="O190" s="96">
        <f>O191+O196</f>
        <v>10262</v>
      </c>
      <c r="P190" s="96">
        <f t="shared" ref="P190:R190" si="110">P191+P196</f>
        <v>0</v>
      </c>
      <c r="Q190" s="96">
        <f t="shared" si="110"/>
        <v>10262</v>
      </c>
      <c r="R190" s="96">
        <f t="shared" si="110"/>
        <v>0</v>
      </c>
    </row>
    <row r="191" spans="1:18">
      <c r="A191" s="12" t="s">
        <v>18</v>
      </c>
      <c r="B191" s="10">
        <v>903</v>
      </c>
      <c r="C191" s="10" t="s">
        <v>13</v>
      </c>
      <c r="D191" s="10" t="s">
        <v>3</v>
      </c>
      <c r="E191" s="45" t="s">
        <v>61</v>
      </c>
      <c r="F191" s="10"/>
      <c r="G191" s="226">
        <f>G192+G194</f>
        <v>5732</v>
      </c>
      <c r="H191" s="226">
        <f t="shared" ref="H191:J191" si="111">H192+H194</f>
        <v>0</v>
      </c>
      <c r="I191" s="226">
        <f t="shared" si="111"/>
        <v>5732</v>
      </c>
      <c r="J191" s="226">
        <f t="shared" si="111"/>
        <v>0</v>
      </c>
      <c r="K191" s="96">
        <f>K192+K194</f>
        <v>0</v>
      </c>
      <c r="L191" s="96">
        <f t="shared" ref="L191:N191" si="112">L192+L194</f>
        <v>0</v>
      </c>
      <c r="M191" s="96">
        <f t="shared" si="112"/>
        <v>0</v>
      </c>
      <c r="N191" s="96">
        <f t="shared" si="112"/>
        <v>0</v>
      </c>
      <c r="O191" s="96">
        <f>O192+O194</f>
        <v>5732</v>
      </c>
      <c r="P191" s="96">
        <f t="shared" ref="P191:R191" si="113">P192+P194</f>
        <v>0</v>
      </c>
      <c r="Q191" s="96">
        <f t="shared" si="113"/>
        <v>5732</v>
      </c>
      <c r="R191" s="96">
        <f t="shared" si="113"/>
        <v>0</v>
      </c>
    </row>
    <row r="192" spans="1:18" ht="33">
      <c r="A192" s="12" t="s">
        <v>172</v>
      </c>
      <c r="B192" s="10">
        <v>903</v>
      </c>
      <c r="C192" s="10" t="s">
        <v>13</v>
      </c>
      <c r="D192" s="10" t="s">
        <v>3</v>
      </c>
      <c r="E192" s="45" t="s">
        <v>61</v>
      </c>
      <c r="F192" s="10" t="s">
        <v>16</v>
      </c>
      <c r="G192" s="226">
        <f>G193</f>
        <v>202</v>
      </c>
      <c r="H192" s="226">
        <f t="shared" ref="H192:R192" si="114">H193</f>
        <v>0</v>
      </c>
      <c r="I192" s="226">
        <f t="shared" si="114"/>
        <v>202</v>
      </c>
      <c r="J192" s="226">
        <f t="shared" si="114"/>
        <v>0</v>
      </c>
      <c r="K192" s="96">
        <f>K193</f>
        <v>0</v>
      </c>
      <c r="L192" s="96">
        <f t="shared" si="114"/>
        <v>0</v>
      </c>
      <c r="M192" s="96">
        <f t="shared" si="114"/>
        <v>0</v>
      </c>
      <c r="N192" s="96">
        <f t="shared" si="114"/>
        <v>0</v>
      </c>
      <c r="O192" s="96">
        <f>O193</f>
        <v>202</v>
      </c>
      <c r="P192" s="96">
        <f t="shared" si="114"/>
        <v>0</v>
      </c>
      <c r="Q192" s="96">
        <f t="shared" si="114"/>
        <v>202</v>
      </c>
      <c r="R192" s="96">
        <f t="shared" si="114"/>
        <v>0</v>
      </c>
    </row>
    <row r="193" spans="1:18" ht="33">
      <c r="A193" s="12" t="s">
        <v>44</v>
      </c>
      <c r="B193" s="10">
        <v>903</v>
      </c>
      <c r="C193" s="10" t="s">
        <v>13</v>
      </c>
      <c r="D193" s="10" t="s">
        <v>3</v>
      </c>
      <c r="E193" s="45" t="s">
        <v>61</v>
      </c>
      <c r="F193" s="10" t="s">
        <v>51</v>
      </c>
      <c r="G193" s="226">
        <v>202</v>
      </c>
      <c r="H193" s="226"/>
      <c r="I193" s="226">
        <v>202</v>
      </c>
      <c r="J193" s="226"/>
      <c r="K193" s="96"/>
      <c r="L193" s="96"/>
      <c r="M193" s="96"/>
      <c r="N193" s="96"/>
      <c r="O193" s="96">
        <f>G193+K193</f>
        <v>202</v>
      </c>
      <c r="P193" s="96">
        <f>H193+L193</f>
        <v>0</v>
      </c>
      <c r="Q193" s="96">
        <f>I193+M193</f>
        <v>202</v>
      </c>
      <c r="R193" s="96">
        <f>J193+N193</f>
        <v>0</v>
      </c>
    </row>
    <row r="194" spans="1:18">
      <c r="A194" s="12" t="s">
        <v>19</v>
      </c>
      <c r="B194" s="10">
        <v>903</v>
      </c>
      <c r="C194" s="10" t="s">
        <v>13</v>
      </c>
      <c r="D194" s="10" t="s">
        <v>3</v>
      </c>
      <c r="E194" s="45" t="s">
        <v>61</v>
      </c>
      <c r="F194" s="10" t="s">
        <v>20</v>
      </c>
      <c r="G194" s="226">
        <f t="shared" ref="G194:R194" si="115">G195</f>
        <v>5530</v>
      </c>
      <c r="H194" s="226">
        <f t="shared" si="115"/>
        <v>0</v>
      </c>
      <c r="I194" s="226">
        <f t="shared" si="115"/>
        <v>5530</v>
      </c>
      <c r="J194" s="226">
        <f t="shared" si="115"/>
        <v>0</v>
      </c>
      <c r="K194" s="96">
        <f t="shared" si="115"/>
        <v>0</v>
      </c>
      <c r="L194" s="96">
        <f t="shared" si="115"/>
        <v>0</v>
      </c>
      <c r="M194" s="96">
        <f t="shared" si="115"/>
        <v>0</v>
      </c>
      <c r="N194" s="96">
        <f t="shared" si="115"/>
        <v>0</v>
      </c>
      <c r="O194" s="96">
        <f t="shared" si="115"/>
        <v>5530</v>
      </c>
      <c r="P194" s="96">
        <f t="shared" si="115"/>
        <v>0</v>
      </c>
      <c r="Q194" s="96">
        <f t="shared" si="115"/>
        <v>5530</v>
      </c>
      <c r="R194" s="96">
        <f t="shared" si="115"/>
        <v>0</v>
      </c>
    </row>
    <row r="195" spans="1:18">
      <c r="A195" s="12" t="s">
        <v>48</v>
      </c>
      <c r="B195" s="10">
        <v>903</v>
      </c>
      <c r="C195" s="10" t="s">
        <v>13</v>
      </c>
      <c r="D195" s="10" t="s">
        <v>3</v>
      </c>
      <c r="E195" s="45" t="s">
        <v>61</v>
      </c>
      <c r="F195" s="10" t="s">
        <v>50</v>
      </c>
      <c r="G195" s="226">
        <v>5530</v>
      </c>
      <c r="H195" s="226"/>
      <c r="I195" s="226">
        <v>5530</v>
      </c>
      <c r="J195" s="226"/>
      <c r="K195" s="96"/>
      <c r="L195" s="96"/>
      <c r="M195" s="96"/>
      <c r="N195" s="96"/>
      <c r="O195" s="96">
        <f>G195+K195</f>
        <v>5530</v>
      </c>
      <c r="P195" s="96">
        <f>H195+L195</f>
        <v>0</v>
      </c>
      <c r="Q195" s="96">
        <f>I195+M195</f>
        <v>5530</v>
      </c>
      <c r="R195" s="96">
        <f>J195+N195</f>
        <v>0</v>
      </c>
    </row>
    <row r="196" spans="1:18" ht="49.5">
      <c r="A196" s="99" t="s">
        <v>75</v>
      </c>
      <c r="B196" s="10">
        <v>903</v>
      </c>
      <c r="C196" s="10" t="s">
        <v>13</v>
      </c>
      <c r="D196" s="10" t="s">
        <v>3</v>
      </c>
      <c r="E196" s="45" t="s">
        <v>482</v>
      </c>
      <c r="F196" s="10"/>
      <c r="G196" s="226">
        <f>G197</f>
        <v>4530</v>
      </c>
      <c r="H196" s="226">
        <f t="shared" ref="H196:R197" si="116">H197</f>
        <v>0</v>
      </c>
      <c r="I196" s="226">
        <f t="shared" si="116"/>
        <v>4530</v>
      </c>
      <c r="J196" s="226">
        <f t="shared" si="116"/>
        <v>0</v>
      </c>
      <c r="K196" s="96">
        <f>K197</f>
        <v>0</v>
      </c>
      <c r="L196" s="96">
        <f t="shared" si="116"/>
        <v>0</v>
      </c>
      <c r="M196" s="96">
        <f t="shared" si="116"/>
        <v>0</v>
      </c>
      <c r="N196" s="96">
        <f t="shared" si="116"/>
        <v>0</v>
      </c>
      <c r="O196" s="96">
        <f>O197</f>
        <v>4530</v>
      </c>
      <c r="P196" s="96">
        <f t="shared" si="116"/>
        <v>0</v>
      </c>
      <c r="Q196" s="96">
        <f t="shared" si="116"/>
        <v>4530</v>
      </c>
      <c r="R196" s="96">
        <f t="shared" si="116"/>
        <v>0</v>
      </c>
    </row>
    <row r="197" spans="1:18" ht="33">
      <c r="A197" s="12" t="s">
        <v>172</v>
      </c>
      <c r="B197" s="10">
        <v>903</v>
      </c>
      <c r="C197" s="10" t="s">
        <v>13</v>
      </c>
      <c r="D197" s="10" t="s">
        <v>3</v>
      </c>
      <c r="E197" s="45" t="s">
        <v>482</v>
      </c>
      <c r="F197" s="10" t="s">
        <v>16</v>
      </c>
      <c r="G197" s="226">
        <f>G198</f>
        <v>4530</v>
      </c>
      <c r="H197" s="226">
        <f t="shared" si="116"/>
        <v>0</v>
      </c>
      <c r="I197" s="226">
        <f t="shared" si="116"/>
        <v>4530</v>
      </c>
      <c r="J197" s="226">
        <f t="shared" si="116"/>
        <v>0</v>
      </c>
      <c r="K197" s="96">
        <f>K198</f>
        <v>0</v>
      </c>
      <c r="L197" s="96">
        <f t="shared" si="116"/>
        <v>0</v>
      </c>
      <c r="M197" s="96">
        <f t="shared" si="116"/>
        <v>0</v>
      </c>
      <c r="N197" s="96">
        <f t="shared" si="116"/>
        <v>0</v>
      </c>
      <c r="O197" s="96">
        <f>O198</f>
        <v>4530</v>
      </c>
      <c r="P197" s="96">
        <f t="shared" si="116"/>
        <v>0</v>
      </c>
      <c r="Q197" s="96">
        <f t="shared" si="116"/>
        <v>4530</v>
      </c>
      <c r="R197" s="96">
        <f t="shared" si="116"/>
        <v>0</v>
      </c>
    </row>
    <row r="198" spans="1:18" ht="33">
      <c r="A198" s="12" t="s">
        <v>44</v>
      </c>
      <c r="B198" s="10">
        <v>903</v>
      </c>
      <c r="C198" s="10" t="s">
        <v>13</v>
      </c>
      <c r="D198" s="10" t="s">
        <v>3</v>
      </c>
      <c r="E198" s="45" t="s">
        <v>482</v>
      </c>
      <c r="F198" s="10" t="s">
        <v>51</v>
      </c>
      <c r="G198" s="226">
        <v>4530</v>
      </c>
      <c r="H198" s="226"/>
      <c r="I198" s="226">
        <v>4530</v>
      </c>
      <c r="J198" s="226"/>
      <c r="K198" s="96"/>
      <c r="L198" s="96"/>
      <c r="M198" s="96"/>
      <c r="N198" s="96"/>
      <c r="O198" s="96">
        <f>G198+K198</f>
        <v>4530</v>
      </c>
      <c r="P198" s="96">
        <f>H198+L198</f>
        <v>0</v>
      </c>
      <c r="Q198" s="96">
        <f>I198+M198</f>
        <v>4530</v>
      </c>
      <c r="R198" s="96">
        <f>J198+N198</f>
        <v>0</v>
      </c>
    </row>
    <row r="199" spans="1:18">
      <c r="A199" s="12"/>
      <c r="B199" s="10"/>
      <c r="C199" s="10"/>
      <c r="D199" s="10"/>
      <c r="E199" s="45"/>
      <c r="F199" s="10"/>
      <c r="G199" s="226"/>
      <c r="H199" s="226"/>
      <c r="I199" s="226"/>
      <c r="J199" s="226"/>
      <c r="K199" s="96"/>
      <c r="L199" s="96"/>
      <c r="M199" s="96"/>
      <c r="N199" s="96"/>
      <c r="O199" s="96"/>
      <c r="P199" s="96"/>
      <c r="Q199" s="96"/>
      <c r="R199" s="96"/>
    </row>
    <row r="200" spans="1:18" s="144" customFormat="1" ht="37.5" hidden="1">
      <c r="A200" s="82" t="s">
        <v>35</v>
      </c>
      <c r="B200" s="126" t="s">
        <v>359</v>
      </c>
      <c r="C200" s="126" t="s">
        <v>30</v>
      </c>
      <c r="D200" s="126" t="s">
        <v>36</v>
      </c>
      <c r="E200" s="143"/>
      <c r="F200" s="126"/>
      <c r="G200" s="224">
        <f t="shared" ref="G200:R204" si="117">G201</f>
        <v>0</v>
      </c>
      <c r="H200" s="224">
        <f t="shared" si="117"/>
        <v>0</v>
      </c>
      <c r="I200" s="224">
        <f t="shared" si="117"/>
        <v>0</v>
      </c>
      <c r="J200" s="224">
        <f t="shared" si="117"/>
        <v>0</v>
      </c>
      <c r="K200" s="200">
        <f t="shared" si="117"/>
        <v>0</v>
      </c>
      <c r="L200" s="200">
        <f t="shared" si="117"/>
        <v>0</v>
      </c>
      <c r="M200" s="200">
        <f t="shared" si="117"/>
        <v>0</v>
      </c>
      <c r="N200" s="200">
        <f t="shared" si="117"/>
        <v>0</v>
      </c>
      <c r="O200" s="200">
        <f t="shared" si="117"/>
        <v>0</v>
      </c>
      <c r="P200" s="200">
        <f t="shared" si="117"/>
        <v>0</v>
      </c>
      <c r="Q200" s="200">
        <f t="shared" si="117"/>
        <v>0</v>
      </c>
      <c r="R200" s="200">
        <f t="shared" si="117"/>
        <v>0</v>
      </c>
    </row>
    <row r="201" spans="1:18" s="83" customFormat="1" hidden="1">
      <c r="A201" s="84" t="s">
        <v>17</v>
      </c>
      <c r="B201" s="89" t="s">
        <v>359</v>
      </c>
      <c r="C201" s="89" t="s">
        <v>30</v>
      </c>
      <c r="D201" s="89" t="s">
        <v>36</v>
      </c>
      <c r="E201" s="90" t="s">
        <v>55</v>
      </c>
      <c r="F201" s="89"/>
      <c r="G201" s="225">
        <f t="shared" si="117"/>
        <v>0</v>
      </c>
      <c r="H201" s="225">
        <f t="shared" si="117"/>
        <v>0</v>
      </c>
      <c r="I201" s="225">
        <f t="shared" si="117"/>
        <v>0</v>
      </c>
      <c r="J201" s="225">
        <f t="shared" si="117"/>
        <v>0</v>
      </c>
      <c r="K201" s="196">
        <f t="shared" si="117"/>
        <v>0</v>
      </c>
      <c r="L201" s="196">
        <f t="shared" si="117"/>
        <v>0</v>
      </c>
      <c r="M201" s="196">
        <f t="shared" si="117"/>
        <v>0</v>
      </c>
      <c r="N201" s="196">
        <f t="shared" si="117"/>
        <v>0</v>
      </c>
      <c r="O201" s="196">
        <f t="shared" si="117"/>
        <v>0</v>
      </c>
      <c r="P201" s="196">
        <f t="shared" si="117"/>
        <v>0</v>
      </c>
      <c r="Q201" s="196">
        <f t="shared" si="117"/>
        <v>0</v>
      </c>
      <c r="R201" s="196">
        <f t="shared" si="117"/>
        <v>0</v>
      </c>
    </row>
    <row r="202" spans="1:18" s="83" customFormat="1" hidden="1">
      <c r="A202" s="84" t="s">
        <v>15</v>
      </c>
      <c r="B202" s="89" t="s">
        <v>359</v>
      </c>
      <c r="C202" s="89" t="s">
        <v>30</v>
      </c>
      <c r="D202" s="89" t="s">
        <v>36</v>
      </c>
      <c r="E202" s="90" t="s">
        <v>60</v>
      </c>
      <c r="F202" s="89"/>
      <c r="G202" s="225">
        <f>G203</f>
        <v>0</v>
      </c>
      <c r="H202" s="225">
        <f t="shared" si="117"/>
        <v>0</v>
      </c>
      <c r="I202" s="225">
        <f t="shared" si="117"/>
        <v>0</v>
      </c>
      <c r="J202" s="225">
        <f t="shared" si="117"/>
        <v>0</v>
      </c>
      <c r="K202" s="196">
        <f>K203</f>
        <v>0</v>
      </c>
      <c r="L202" s="196">
        <f t="shared" si="117"/>
        <v>0</v>
      </c>
      <c r="M202" s="196">
        <f t="shared" si="117"/>
        <v>0</v>
      </c>
      <c r="N202" s="196">
        <f t="shared" si="117"/>
        <v>0</v>
      </c>
      <c r="O202" s="196">
        <f>O203</f>
        <v>0</v>
      </c>
      <c r="P202" s="196">
        <f t="shared" si="117"/>
        <v>0</v>
      </c>
      <c r="Q202" s="196">
        <f t="shared" si="117"/>
        <v>0</v>
      </c>
      <c r="R202" s="196">
        <f t="shared" si="117"/>
        <v>0</v>
      </c>
    </row>
    <row r="203" spans="1:18" s="83" customFormat="1" hidden="1">
      <c r="A203" s="84" t="s">
        <v>125</v>
      </c>
      <c r="B203" s="89" t="s">
        <v>359</v>
      </c>
      <c r="C203" s="89" t="s">
        <v>30</v>
      </c>
      <c r="D203" s="89" t="s">
        <v>36</v>
      </c>
      <c r="E203" s="90" t="s">
        <v>401</v>
      </c>
      <c r="F203" s="89"/>
      <c r="G203" s="226">
        <f>G204</f>
        <v>0</v>
      </c>
      <c r="H203" s="226">
        <f t="shared" si="117"/>
        <v>0</v>
      </c>
      <c r="I203" s="226">
        <f t="shared" si="117"/>
        <v>0</v>
      </c>
      <c r="J203" s="226">
        <f t="shared" si="117"/>
        <v>0</v>
      </c>
      <c r="K203" s="87">
        <f>K204</f>
        <v>0</v>
      </c>
      <c r="L203" s="87">
        <f t="shared" si="117"/>
        <v>0</v>
      </c>
      <c r="M203" s="87">
        <f t="shared" si="117"/>
        <v>0</v>
      </c>
      <c r="N203" s="87">
        <f t="shared" si="117"/>
        <v>0</v>
      </c>
      <c r="O203" s="87">
        <f>O204</f>
        <v>0</v>
      </c>
      <c r="P203" s="87">
        <f t="shared" si="117"/>
        <v>0</v>
      </c>
      <c r="Q203" s="87">
        <f t="shared" si="117"/>
        <v>0</v>
      </c>
      <c r="R203" s="87">
        <f t="shared" si="117"/>
        <v>0</v>
      </c>
    </row>
    <row r="204" spans="1:18" s="83" customFormat="1" ht="33" hidden="1">
      <c r="A204" s="84" t="s">
        <v>172</v>
      </c>
      <c r="B204" s="89" t="s">
        <v>359</v>
      </c>
      <c r="C204" s="89" t="s">
        <v>30</v>
      </c>
      <c r="D204" s="89" t="s">
        <v>36</v>
      </c>
      <c r="E204" s="90" t="s">
        <v>401</v>
      </c>
      <c r="F204" s="89" t="s">
        <v>16</v>
      </c>
      <c r="G204" s="226">
        <f>G205</f>
        <v>0</v>
      </c>
      <c r="H204" s="226">
        <f t="shared" si="117"/>
        <v>0</v>
      </c>
      <c r="I204" s="226">
        <f t="shared" si="117"/>
        <v>0</v>
      </c>
      <c r="J204" s="226">
        <f t="shared" si="117"/>
        <v>0</v>
      </c>
      <c r="K204" s="87">
        <f>K205</f>
        <v>0</v>
      </c>
      <c r="L204" s="87">
        <f t="shared" si="117"/>
        <v>0</v>
      </c>
      <c r="M204" s="87">
        <f t="shared" si="117"/>
        <v>0</v>
      </c>
      <c r="N204" s="87">
        <f t="shared" si="117"/>
        <v>0</v>
      </c>
      <c r="O204" s="87">
        <f>O205</f>
        <v>0</v>
      </c>
      <c r="P204" s="87">
        <f t="shared" si="117"/>
        <v>0</v>
      </c>
      <c r="Q204" s="87">
        <f t="shared" si="117"/>
        <v>0</v>
      </c>
      <c r="R204" s="87">
        <f t="shared" si="117"/>
        <v>0</v>
      </c>
    </row>
    <row r="205" spans="1:18" s="83" customFormat="1" ht="33" hidden="1">
      <c r="A205" s="84" t="s">
        <v>44</v>
      </c>
      <c r="B205" s="89" t="s">
        <v>359</v>
      </c>
      <c r="C205" s="89" t="s">
        <v>30</v>
      </c>
      <c r="D205" s="89" t="s">
        <v>36</v>
      </c>
      <c r="E205" s="90" t="s">
        <v>401</v>
      </c>
      <c r="F205" s="89" t="s">
        <v>51</v>
      </c>
      <c r="G205" s="226"/>
      <c r="H205" s="226"/>
      <c r="I205" s="226"/>
      <c r="J205" s="226"/>
      <c r="K205" s="87"/>
      <c r="L205" s="87"/>
      <c r="M205" s="87"/>
      <c r="N205" s="87"/>
      <c r="O205" s="87">
        <f>G205+K205</f>
        <v>0</v>
      </c>
      <c r="P205" s="87">
        <f>H205+L205</f>
        <v>0</v>
      </c>
      <c r="Q205" s="87">
        <f>I205+M205</f>
        <v>0</v>
      </c>
      <c r="R205" s="87">
        <f>J205+N205</f>
        <v>0</v>
      </c>
    </row>
    <row r="206" spans="1:18" s="83" customFormat="1" hidden="1">
      <c r="A206" s="84"/>
      <c r="B206" s="89"/>
      <c r="C206" s="89"/>
      <c r="D206" s="89"/>
      <c r="E206" s="89"/>
      <c r="F206" s="89"/>
      <c r="G206" s="226"/>
      <c r="H206" s="226"/>
      <c r="I206" s="226"/>
      <c r="J206" s="226"/>
      <c r="K206" s="87"/>
      <c r="L206" s="87"/>
      <c r="M206" s="87"/>
      <c r="N206" s="87"/>
      <c r="O206" s="87"/>
      <c r="P206" s="87"/>
      <c r="Q206" s="87"/>
      <c r="R206" s="87"/>
    </row>
    <row r="207" spans="1:18" ht="18.75">
      <c r="A207" s="25" t="s">
        <v>79</v>
      </c>
      <c r="B207" s="26">
        <v>903</v>
      </c>
      <c r="C207" s="26" t="s">
        <v>80</v>
      </c>
      <c r="D207" s="26" t="s">
        <v>13</v>
      </c>
      <c r="E207" s="43"/>
      <c r="F207" s="44"/>
      <c r="G207" s="224">
        <f t="shared" ref="G207:R211" si="118">G208</f>
        <v>18020</v>
      </c>
      <c r="H207" s="224">
        <f t="shared" si="118"/>
        <v>0</v>
      </c>
      <c r="I207" s="224">
        <f t="shared" si="118"/>
        <v>18020</v>
      </c>
      <c r="J207" s="224">
        <f t="shared" si="118"/>
        <v>0</v>
      </c>
      <c r="K207" s="163">
        <f t="shared" si="118"/>
        <v>0</v>
      </c>
      <c r="L207" s="163">
        <f t="shared" si="118"/>
        <v>0</v>
      </c>
      <c r="M207" s="163">
        <f t="shared" si="118"/>
        <v>0</v>
      </c>
      <c r="N207" s="163">
        <f t="shared" si="118"/>
        <v>0</v>
      </c>
      <c r="O207" s="163">
        <f t="shared" si="118"/>
        <v>18020</v>
      </c>
      <c r="P207" s="163">
        <f t="shared" si="118"/>
        <v>0</v>
      </c>
      <c r="Q207" s="163">
        <f t="shared" si="118"/>
        <v>18020</v>
      </c>
      <c r="R207" s="163">
        <f t="shared" si="118"/>
        <v>0</v>
      </c>
    </row>
    <row r="208" spans="1:18">
      <c r="A208" s="12" t="s">
        <v>17</v>
      </c>
      <c r="B208" s="10">
        <v>903</v>
      </c>
      <c r="C208" s="10" t="s">
        <v>80</v>
      </c>
      <c r="D208" s="10" t="s">
        <v>13</v>
      </c>
      <c r="E208" s="9" t="s">
        <v>55</v>
      </c>
      <c r="F208" s="10"/>
      <c r="G208" s="225">
        <f t="shared" si="118"/>
        <v>18020</v>
      </c>
      <c r="H208" s="225">
        <f t="shared" si="118"/>
        <v>0</v>
      </c>
      <c r="I208" s="225">
        <f t="shared" si="118"/>
        <v>18020</v>
      </c>
      <c r="J208" s="225">
        <f t="shared" si="118"/>
        <v>0</v>
      </c>
      <c r="K208" s="161">
        <f t="shared" si="118"/>
        <v>0</v>
      </c>
      <c r="L208" s="161">
        <f t="shared" si="118"/>
        <v>0</v>
      </c>
      <c r="M208" s="161">
        <f t="shared" si="118"/>
        <v>0</v>
      </c>
      <c r="N208" s="161">
        <f t="shared" si="118"/>
        <v>0</v>
      </c>
      <c r="O208" s="161">
        <f t="shared" si="118"/>
        <v>18020</v>
      </c>
      <c r="P208" s="161">
        <f t="shared" si="118"/>
        <v>0</v>
      </c>
      <c r="Q208" s="161">
        <f t="shared" si="118"/>
        <v>18020</v>
      </c>
      <c r="R208" s="161">
        <f t="shared" si="118"/>
        <v>0</v>
      </c>
    </row>
    <row r="209" spans="1:18">
      <c r="A209" s="12" t="s">
        <v>15</v>
      </c>
      <c r="B209" s="10">
        <v>903</v>
      </c>
      <c r="C209" s="10" t="s">
        <v>80</v>
      </c>
      <c r="D209" s="10" t="s">
        <v>13</v>
      </c>
      <c r="E209" s="45" t="s">
        <v>60</v>
      </c>
      <c r="F209" s="10"/>
      <c r="G209" s="225">
        <f t="shared" si="118"/>
        <v>18020</v>
      </c>
      <c r="H209" s="225">
        <f t="shared" si="118"/>
        <v>0</v>
      </c>
      <c r="I209" s="225">
        <f t="shared" si="118"/>
        <v>18020</v>
      </c>
      <c r="J209" s="225">
        <f t="shared" si="118"/>
        <v>0</v>
      </c>
      <c r="K209" s="161">
        <f t="shared" si="118"/>
        <v>0</v>
      </c>
      <c r="L209" s="161">
        <f t="shared" si="118"/>
        <v>0</v>
      </c>
      <c r="M209" s="161">
        <f t="shared" si="118"/>
        <v>0</v>
      </c>
      <c r="N209" s="161">
        <f t="shared" si="118"/>
        <v>0</v>
      </c>
      <c r="O209" s="161">
        <f t="shared" si="118"/>
        <v>18020</v>
      </c>
      <c r="P209" s="161">
        <f t="shared" si="118"/>
        <v>0</v>
      </c>
      <c r="Q209" s="161">
        <f t="shared" si="118"/>
        <v>18020</v>
      </c>
      <c r="R209" s="161">
        <f t="shared" si="118"/>
        <v>0</v>
      </c>
    </row>
    <row r="210" spans="1:18">
      <c r="A210" s="12" t="s">
        <v>82</v>
      </c>
      <c r="B210" s="10">
        <v>903</v>
      </c>
      <c r="C210" s="10" t="s">
        <v>80</v>
      </c>
      <c r="D210" s="10" t="s">
        <v>13</v>
      </c>
      <c r="E210" s="45" t="s">
        <v>81</v>
      </c>
      <c r="F210" s="10"/>
      <c r="G210" s="225">
        <f t="shared" si="118"/>
        <v>18020</v>
      </c>
      <c r="H210" s="225">
        <f t="shared" si="118"/>
        <v>0</v>
      </c>
      <c r="I210" s="225">
        <f t="shared" si="118"/>
        <v>18020</v>
      </c>
      <c r="J210" s="225">
        <f t="shared" si="118"/>
        <v>0</v>
      </c>
      <c r="K210" s="161">
        <f t="shared" si="118"/>
        <v>0</v>
      </c>
      <c r="L210" s="161">
        <f t="shared" si="118"/>
        <v>0</v>
      </c>
      <c r="M210" s="161">
        <f t="shared" si="118"/>
        <v>0</v>
      </c>
      <c r="N210" s="161">
        <f t="shared" si="118"/>
        <v>0</v>
      </c>
      <c r="O210" s="161">
        <f t="shared" si="118"/>
        <v>18020</v>
      </c>
      <c r="P210" s="161">
        <f t="shared" si="118"/>
        <v>0</v>
      </c>
      <c r="Q210" s="161">
        <f t="shared" si="118"/>
        <v>18020</v>
      </c>
      <c r="R210" s="161">
        <f t="shared" si="118"/>
        <v>0</v>
      </c>
    </row>
    <row r="211" spans="1:18" ht="33">
      <c r="A211" s="12" t="s">
        <v>172</v>
      </c>
      <c r="B211" s="45">
        <v>903</v>
      </c>
      <c r="C211" s="10" t="s">
        <v>80</v>
      </c>
      <c r="D211" s="10" t="s">
        <v>13</v>
      </c>
      <c r="E211" s="10" t="s">
        <v>81</v>
      </c>
      <c r="F211" s="10" t="s">
        <v>16</v>
      </c>
      <c r="G211" s="225">
        <f t="shared" si="118"/>
        <v>18020</v>
      </c>
      <c r="H211" s="225">
        <f t="shared" si="118"/>
        <v>0</v>
      </c>
      <c r="I211" s="225">
        <f t="shared" si="118"/>
        <v>18020</v>
      </c>
      <c r="J211" s="225">
        <f t="shared" si="118"/>
        <v>0</v>
      </c>
      <c r="K211" s="161">
        <f t="shared" si="118"/>
        <v>0</v>
      </c>
      <c r="L211" s="161">
        <f t="shared" si="118"/>
        <v>0</v>
      </c>
      <c r="M211" s="161">
        <f t="shared" si="118"/>
        <v>0</v>
      </c>
      <c r="N211" s="161">
        <f t="shared" si="118"/>
        <v>0</v>
      </c>
      <c r="O211" s="161">
        <f t="shared" si="118"/>
        <v>18020</v>
      </c>
      <c r="P211" s="161">
        <f t="shared" si="118"/>
        <v>0</v>
      </c>
      <c r="Q211" s="161">
        <f t="shared" si="118"/>
        <v>18020</v>
      </c>
      <c r="R211" s="161">
        <f t="shared" si="118"/>
        <v>0</v>
      </c>
    </row>
    <row r="212" spans="1:18" ht="33">
      <c r="A212" s="12" t="s">
        <v>44</v>
      </c>
      <c r="B212" s="45">
        <v>903</v>
      </c>
      <c r="C212" s="10" t="s">
        <v>80</v>
      </c>
      <c r="D212" s="10" t="s">
        <v>13</v>
      </c>
      <c r="E212" s="10" t="s">
        <v>81</v>
      </c>
      <c r="F212" s="10" t="s">
        <v>51</v>
      </c>
      <c r="G212" s="226">
        <v>18020</v>
      </c>
      <c r="H212" s="226"/>
      <c r="I212" s="226">
        <v>18020</v>
      </c>
      <c r="J212" s="226"/>
      <c r="K212" s="96"/>
      <c r="L212" s="96"/>
      <c r="M212" s="96"/>
      <c r="N212" s="96"/>
      <c r="O212" s="96">
        <f>G212+K212</f>
        <v>18020</v>
      </c>
      <c r="P212" s="96">
        <f>H212+L212</f>
        <v>0</v>
      </c>
      <c r="Q212" s="96">
        <f>I212+M212</f>
        <v>18020</v>
      </c>
      <c r="R212" s="96">
        <f>J212+N212</f>
        <v>0</v>
      </c>
    </row>
    <row r="213" spans="1:18">
      <c r="A213" s="12"/>
      <c r="B213" s="10"/>
      <c r="C213" s="10"/>
      <c r="D213" s="10"/>
      <c r="E213" s="45"/>
      <c r="F213" s="10"/>
      <c r="G213" s="226"/>
      <c r="H213" s="226"/>
      <c r="I213" s="226"/>
      <c r="J213" s="226"/>
      <c r="K213" s="96"/>
      <c r="L213" s="96"/>
      <c r="M213" s="96"/>
      <c r="N213" s="96"/>
      <c r="O213" s="96"/>
      <c r="P213" s="96"/>
      <c r="Q213" s="96"/>
      <c r="R213" s="96"/>
    </row>
    <row r="214" spans="1:18" ht="18.75">
      <c r="A214" s="46" t="s">
        <v>127</v>
      </c>
      <c r="B214" s="47">
        <v>903</v>
      </c>
      <c r="C214" s="26" t="s">
        <v>80</v>
      </c>
      <c r="D214" s="26" t="s">
        <v>27</v>
      </c>
      <c r="E214" s="10"/>
      <c r="F214" s="10"/>
      <c r="G214" s="232">
        <f t="shared" ref="G214:R218" si="119">G215</f>
        <v>791</v>
      </c>
      <c r="H214" s="232">
        <f t="shared" si="119"/>
        <v>0</v>
      </c>
      <c r="I214" s="232">
        <f t="shared" si="119"/>
        <v>791</v>
      </c>
      <c r="J214" s="232">
        <f t="shared" si="119"/>
        <v>0</v>
      </c>
      <c r="K214" s="169">
        <f t="shared" si="119"/>
        <v>0</v>
      </c>
      <c r="L214" s="169">
        <f t="shared" si="119"/>
        <v>0</v>
      </c>
      <c r="M214" s="169">
        <f t="shared" si="119"/>
        <v>0</v>
      </c>
      <c r="N214" s="169">
        <f t="shared" si="119"/>
        <v>0</v>
      </c>
      <c r="O214" s="169">
        <f t="shared" si="119"/>
        <v>791</v>
      </c>
      <c r="P214" s="169">
        <f t="shared" si="119"/>
        <v>0</v>
      </c>
      <c r="Q214" s="169">
        <f t="shared" si="119"/>
        <v>791</v>
      </c>
      <c r="R214" s="169">
        <f t="shared" si="119"/>
        <v>0</v>
      </c>
    </row>
    <row r="215" spans="1:18">
      <c r="A215" s="12" t="s">
        <v>17</v>
      </c>
      <c r="B215" s="45">
        <v>903</v>
      </c>
      <c r="C215" s="10" t="s">
        <v>80</v>
      </c>
      <c r="D215" s="10" t="s">
        <v>27</v>
      </c>
      <c r="E215" s="9" t="s">
        <v>55</v>
      </c>
      <c r="F215" s="10"/>
      <c r="G215" s="226">
        <f t="shared" si="119"/>
        <v>791</v>
      </c>
      <c r="H215" s="226">
        <f t="shared" si="119"/>
        <v>0</v>
      </c>
      <c r="I215" s="226">
        <f t="shared" si="119"/>
        <v>791</v>
      </c>
      <c r="J215" s="226">
        <f t="shared" si="119"/>
        <v>0</v>
      </c>
      <c r="K215" s="96">
        <f t="shared" si="119"/>
        <v>0</v>
      </c>
      <c r="L215" s="96">
        <f t="shared" si="119"/>
        <v>0</v>
      </c>
      <c r="M215" s="96">
        <f t="shared" si="119"/>
        <v>0</v>
      </c>
      <c r="N215" s="96">
        <f t="shared" si="119"/>
        <v>0</v>
      </c>
      <c r="O215" s="96">
        <f t="shared" si="119"/>
        <v>791</v>
      </c>
      <c r="P215" s="96">
        <f t="shared" si="119"/>
        <v>0</v>
      </c>
      <c r="Q215" s="96">
        <f t="shared" si="119"/>
        <v>791</v>
      </c>
      <c r="R215" s="96">
        <f t="shared" si="119"/>
        <v>0</v>
      </c>
    </row>
    <row r="216" spans="1:18">
      <c r="A216" s="12" t="s">
        <v>15</v>
      </c>
      <c r="B216" s="45">
        <v>903</v>
      </c>
      <c r="C216" s="10" t="s">
        <v>80</v>
      </c>
      <c r="D216" s="10" t="s">
        <v>27</v>
      </c>
      <c r="E216" s="10" t="s">
        <v>60</v>
      </c>
      <c r="F216" s="10"/>
      <c r="G216" s="226">
        <f t="shared" si="119"/>
        <v>791</v>
      </c>
      <c r="H216" s="226">
        <f t="shared" si="119"/>
        <v>0</v>
      </c>
      <c r="I216" s="226">
        <f t="shared" si="119"/>
        <v>791</v>
      </c>
      <c r="J216" s="226">
        <f t="shared" si="119"/>
        <v>0</v>
      </c>
      <c r="K216" s="96">
        <f t="shared" si="119"/>
        <v>0</v>
      </c>
      <c r="L216" s="96">
        <f t="shared" si="119"/>
        <v>0</v>
      </c>
      <c r="M216" s="96">
        <f t="shared" si="119"/>
        <v>0</v>
      </c>
      <c r="N216" s="96">
        <f t="shared" si="119"/>
        <v>0</v>
      </c>
      <c r="O216" s="96">
        <f t="shared" si="119"/>
        <v>791</v>
      </c>
      <c r="P216" s="96">
        <f t="shared" si="119"/>
        <v>0</v>
      </c>
      <c r="Q216" s="96">
        <f t="shared" si="119"/>
        <v>791</v>
      </c>
      <c r="R216" s="96">
        <f t="shared" si="119"/>
        <v>0</v>
      </c>
    </row>
    <row r="217" spans="1:18">
      <c r="A217" s="12" t="s">
        <v>144</v>
      </c>
      <c r="B217" s="45">
        <v>903</v>
      </c>
      <c r="C217" s="10" t="s">
        <v>80</v>
      </c>
      <c r="D217" s="10" t="s">
        <v>27</v>
      </c>
      <c r="E217" s="10" t="s">
        <v>183</v>
      </c>
      <c r="F217" s="10"/>
      <c r="G217" s="226">
        <f t="shared" si="119"/>
        <v>791</v>
      </c>
      <c r="H217" s="226">
        <f t="shared" si="119"/>
        <v>0</v>
      </c>
      <c r="I217" s="226">
        <f t="shared" si="119"/>
        <v>791</v>
      </c>
      <c r="J217" s="226">
        <f t="shared" si="119"/>
        <v>0</v>
      </c>
      <c r="K217" s="96">
        <f t="shared" si="119"/>
        <v>0</v>
      </c>
      <c r="L217" s="96">
        <f t="shared" si="119"/>
        <v>0</v>
      </c>
      <c r="M217" s="96">
        <f t="shared" si="119"/>
        <v>0</v>
      </c>
      <c r="N217" s="96">
        <f t="shared" si="119"/>
        <v>0</v>
      </c>
      <c r="O217" s="96">
        <f t="shared" si="119"/>
        <v>791</v>
      </c>
      <c r="P217" s="96">
        <f t="shared" si="119"/>
        <v>0</v>
      </c>
      <c r="Q217" s="96">
        <f t="shared" si="119"/>
        <v>791</v>
      </c>
      <c r="R217" s="96">
        <f t="shared" si="119"/>
        <v>0</v>
      </c>
    </row>
    <row r="218" spans="1:18" ht="33">
      <c r="A218" s="12" t="s">
        <v>172</v>
      </c>
      <c r="B218" s="45">
        <v>903</v>
      </c>
      <c r="C218" s="10" t="s">
        <v>80</v>
      </c>
      <c r="D218" s="10" t="s">
        <v>27</v>
      </c>
      <c r="E218" s="10" t="s">
        <v>183</v>
      </c>
      <c r="F218" s="10" t="s">
        <v>16</v>
      </c>
      <c r="G218" s="226">
        <f t="shared" si="119"/>
        <v>791</v>
      </c>
      <c r="H218" s="226">
        <f t="shared" si="119"/>
        <v>0</v>
      </c>
      <c r="I218" s="226">
        <f t="shared" si="119"/>
        <v>791</v>
      </c>
      <c r="J218" s="226">
        <f t="shared" si="119"/>
        <v>0</v>
      </c>
      <c r="K218" s="96">
        <f t="shared" si="119"/>
        <v>0</v>
      </c>
      <c r="L218" s="96">
        <f t="shared" si="119"/>
        <v>0</v>
      </c>
      <c r="M218" s="96">
        <f t="shared" si="119"/>
        <v>0</v>
      </c>
      <c r="N218" s="96">
        <f t="shared" si="119"/>
        <v>0</v>
      </c>
      <c r="O218" s="96">
        <f t="shared" si="119"/>
        <v>791</v>
      </c>
      <c r="P218" s="96">
        <f t="shared" si="119"/>
        <v>0</v>
      </c>
      <c r="Q218" s="96">
        <f t="shared" si="119"/>
        <v>791</v>
      </c>
      <c r="R218" s="96">
        <f t="shared" si="119"/>
        <v>0</v>
      </c>
    </row>
    <row r="219" spans="1:18" ht="33">
      <c r="A219" s="12" t="s">
        <v>44</v>
      </c>
      <c r="B219" s="45">
        <v>903</v>
      </c>
      <c r="C219" s="10" t="s">
        <v>80</v>
      </c>
      <c r="D219" s="10" t="s">
        <v>27</v>
      </c>
      <c r="E219" s="10" t="s">
        <v>183</v>
      </c>
      <c r="F219" s="10" t="s">
        <v>51</v>
      </c>
      <c r="G219" s="226">
        <v>791</v>
      </c>
      <c r="H219" s="226"/>
      <c r="I219" s="226">
        <v>791</v>
      </c>
      <c r="J219" s="226"/>
      <c r="K219" s="96"/>
      <c r="L219" s="96"/>
      <c r="M219" s="96"/>
      <c r="N219" s="96"/>
      <c r="O219" s="96">
        <f>G219+K219</f>
        <v>791</v>
      </c>
      <c r="P219" s="96">
        <f>H219+L219</f>
        <v>0</v>
      </c>
      <c r="Q219" s="96">
        <f>I219+M219</f>
        <v>791</v>
      </c>
      <c r="R219" s="96">
        <f>J219+N219</f>
        <v>0</v>
      </c>
    </row>
    <row r="220" spans="1:18">
      <c r="A220" s="12"/>
      <c r="B220" s="45"/>
      <c r="C220" s="10"/>
      <c r="D220" s="10"/>
      <c r="E220" s="10"/>
      <c r="F220" s="10"/>
      <c r="G220" s="226"/>
      <c r="H220" s="226"/>
      <c r="I220" s="226"/>
      <c r="J220" s="226"/>
      <c r="K220" s="96"/>
      <c r="L220" s="96"/>
      <c r="M220" s="96"/>
      <c r="N220" s="96"/>
      <c r="O220" s="96"/>
      <c r="P220" s="96"/>
      <c r="Q220" s="96"/>
      <c r="R220" s="96"/>
    </row>
    <row r="221" spans="1:18" ht="18.75">
      <c r="A221" s="53" t="s">
        <v>83</v>
      </c>
      <c r="B221" s="47">
        <v>903</v>
      </c>
      <c r="C221" s="26" t="s">
        <v>84</v>
      </c>
      <c r="D221" s="26" t="s">
        <v>14</v>
      </c>
      <c r="E221" s="10"/>
      <c r="F221" s="10"/>
      <c r="G221" s="232">
        <f>G222</f>
        <v>1511</v>
      </c>
      <c r="H221" s="232">
        <f t="shared" ref="H221:R221" si="120">H222</f>
        <v>1511</v>
      </c>
      <c r="I221" s="232">
        <f t="shared" si="120"/>
        <v>1511</v>
      </c>
      <c r="J221" s="232">
        <f t="shared" si="120"/>
        <v>1511</v>
      </c>
      <c r="K221" s="169">
        <f>K222</f>
        <v>0</v>
      </c>
      <c r="L221" s="169">
        <f t="shared" si="120"/>
        <v>0</v>
      </c>
      <c r="M221" s="169">
        <f t="shared" si="120"/>
        <v>0</v>
      </c>
      <c r="N221" s="169">
        <f t="shared" si="120"/>
        <v>0</v>
      </c>
      <c r="O221" s="169">
        <f>O222</f>
        <v>1511</v>
      </c>
      <c r="P221" s="169">
        <f t="shared" si="120"/>
        <v>1511</v>
      </c>
      <c r="Q221" s="169">
        <f t="shared" si="120"/>
        <v>1511</v>
      </c>
      <c r="R221" s="169">
        <f t="shared" si="120"/>
        <v>1511</v>
      </c>
    </row>
    <row r="222" spans="1:18">
      <c r="A222" s="15" t="s">
        <v>17</v>
      </c>
      <c r="B222" s="10">
        <v>903</v>
      </c>
      <c r="C222" s="10" t="s">
        <v>84</v>
      </c>
      <c r="D222" s="10" t="s">
        <v>14</v>
      </c>
      <c r="E222" s="10" t="s">
        <v>55</v>
      </c>
      <c r="F222" s="10"/>
      <c r="G222" s="226">
        <f>G223</f>
        <v>1511</v>
      </c>
      <c r="H222" s="226">
        <f t="shared" ref="H222:R225" si="121">H223</f>
        <v>1511</v>
      </c>
      <c r="I222" s="226">
        <f t="shared" si="121"/>
        <v>1511</v>
      </c>
      <c r="J222" s="226">
        <f t="shared" si="121"/>
        <v>1511</v>
      </c>
      <c r="K222" s="96">
        <f>K223</f>
        <v>0</v>
      </c>
      <c r="L222" s="96">
        <f t="shared" si="121"/>
        <v>0</v>
      </c>
      <c r="M222" s="96">
        <f t="shared" si="121"/>
        <v>0</v>
      </c>
      <c r="N222" s="96">
        <f t="shared" si="121"/>
        <v>0</v>
      </c>
      <c r="O222" s="96">
        <f>O223</f>
        <v>1511</v>
      </c>
      <c r="P222" s="96">
        <f t="shared" si="121"/>
        <v>1511</v>
      </c>
      <c r="Q222" s="96">
        <f t="shared" si="121"/>
        <v>1511</v>
      </c>
      <c r="R222" s="96">
        <f t="shared" si="121"/>
        <v>1511</v>
      </c>
    </row>
    <row r="223" spans="1:18">
      <c r="A223" s="15" t="s">
        <v>571</v>
      </c>
      <c r="B223" s="10">
        <v>903</v>
      </c>
      <c r="C223" s="10" t="s">
        <v>84</v>
      </c>
      <c r="D223" s="10" t="s">
        <v>14</v>
      </c>
      <c r="E223" s="10" t="s">
        <v>583</v>
      </c>
      <c r="F223" s="10"/>
      <c r="G223" s="227">
        <f>G224</f>
        <v>1511</v>
      </c>
      <c r="H223" s="227">
        <f t="shared" si="121"/>
        <v>1511</v>
      </c>
      <c r="I223" s="227">
        <f t="shared" si="121"/>
        <v>1511</v>
      </c>
      <c r="J223" s="227">
        <f t="shared" si="121"/>
        <v>1511</v>
      </c>
      <c r="K223" s="216">
        <f>K224</f>
        <v>0</v>
      </c>
      <c r="L223" s="216">
        <f t="shared" si="121"/>
        <v>0</v>
      </c>
      <c r="M223" s="216">
        <f t="shared" si="121"/>
        <v>0</v>
      </c>
      <c r="N223" s="216">
        <f t="shared" si="121"/>
        <v>0</v>
      </c>
      <c r="O223" s="216">
        <f>O224</f>
        <v>1511</v>
      </c>
      <c r="P223" s="216">
        <f t="shared" si="121"/>
        <v>1511</v>
      </c>
      <c r="Q223" s="216">
        <f t="shared" si="121"/>
        <v>1511</v>
      </c>
      <c r="R223" s="216">
        <f t="shared" si="121"/>
        <v>1511</v>
      </c>
    </row>
    <row r="224" spans="1:18" ht="33">
      <c r="A224" s="15" t="s">
        <v>694</v>
      </c>
      <c r="B224" s="36">
        <v>903</v>
      </c>
      <c r="C224" s="10" t="s">
        <v>84</v>
      </c>
      <c r="D224" s="10" t="s">
        <v>14</v>
      </c>
      <c r="E224" s="10" t="s">
        <v>695</v>
      </c>
      <c r="F224" s="10"/>
      <c r="G224" s="227">
        <f>G225</f>
        <v>1511</v>
      </c>
      <c r="H224" s="227">
        <f t="shared" si="121"/>
        <v>1511</v>
      </c>
      <c r="I224" s="227">
        <f t="shared" si="121"/>
        <v>1511</v>
      </c>
      <c r="J224" s="227">
        <f t="shared" si="121"/>
        <v>1511</v>
      </c>
      <c r="K224" s="216">
        <f>K225</f>
        <v>0</v>
      </c>
      <c r="L224" s="216">
        <f t="shared" si="121"/>
        <v>0</v>
      </c>
      <c r="M224" s="216">
        <f t="shared" si="121"/>
        <v>0</v>
      </c>
      <c r="N224" s="216">
        <f t="shared" si="121"/>
        <v>0</v>
      </c>
      <c r="O224" s="216">
        <f>O225</f>
        <v>1511</v>
      </c>
      <c r="P224" s="216">
        <f t="shared" si="121"/>
        <v>1511</v>
      </c>
      <c r="Q224" s="216">
        <f t="shared" si="121"/>
        <v>1511</v>
      </c>
      <c r="R224" s="216">
        <f t="shared" si="121"/>
        <v>1511</v>
      </c>
    </row>
    <row r="225" spans="1:18">
      <c r="A225" s="15" t="s">
        <v>40</v>
      </c>
      <c r="B225" s="10">
        <v>903</v>
      </c>
      <c r="C225" s="10" t="s">
        <v>84</v>
      </c>
      <c r="D225" s="10" t="s">
        <v>14</v>
      </c>
      <c r="E225" s="10" t="s">
        <v>695</v>
      </c>
      <c r="F225" s="10" t="s">
        <v>41</v>
      </c>
      <c r="G225" s="227">
        <f>G226</f>
        <v>1511</v>
      </c>
      <c r="H225" s="227">
        <f t="shared" si="121"/>
        <v>1511</v>
      </c>
      <c r="I225" s="227">
        <f t="shared" si="121"/>
        <v>1511</v>
      </c>
      <c r="J225" s="227">
        <f t="shared" si="121"/>
        <v>1511</v>
      </c>
      <c r="K225" s="216">
        <f>K226</f>
        <v>0</v>
      </c>
      <c r="L225" s="216">
        <f t="shared" si="121"/>
        <v>0</v>
      </c>
      <c r="M225" s="216">
        <f t="shared" si="121"/>
        <v>0</v>
      </c>
      <c r="N225" s="216">
        <f t="shared" si="121"/>
        <v>0</v>
      </c>
      <c r="O225" s="216">
        <f>O226</f>
        <v>1511</v>
      </c>
      <c r="P225" s="216">
        <f t="shared" si="121"/>
        <v>1511</v>
      </c>
      <c r="Q225" s="216">
        <f t="shared" si="121"/>
        <v>1511</v>
      </c>
      <c r="R225" s="216">
        <f t="shared" si="121"/>
        <v>1511</v>
      </c>
    </row>
    <row r="226" spans="1:18" ht="33">
      <c r="A226" s="15" t="s">
        <v>575</v>
      </c>
      <c r="B226" s="36">
        <v>903</v>
      </c>
      <c r="C226" s="10" t="s">
        <v>84</v>
      </c>
      <c r="D226" s="10" t="s">
        <v>14</v>
      </c>
      <c r="E226" s="10" t="s">
        <v>695</v>
      </c>
      <c r="F226" s="10" t="s">
        <v>578</v>
      </c>
      <c r="G226" s="227">
        <v>1511</v>
      </c>
      <c r="H226" s="227">
        <v>1511</v>
      </c>
      <c r="I226" s="227">
        <v>1511</v>
      </c>
      <c r="J226" s="227">
        <v>1511</v>
      </c>
      <c r="K226" s="164"/>
      <c r="L226" s="164"/>
      <c r="M226" s="164"/>
      <c r="N226" s="164"/>
      <c r="O226" s="96">
        <f>G226+K226</f>
        <v>1511</v>
      </c>
      <c r="P226" s="96">
        <f>H226+L226</f>
        <v>1511</v>
      </c>
      <c r="Q226" s="96">
        <f>I226+M226</f>
        <v>1511</v>
      </c>
      <c r="R226" s="96">
        <f>J226+N226</f>
        <v>1511</v>
      </c>
    </row>
    <row r="227" spans="1:18">
      <c r="A227" s="12"/>
      <c r="B227" s="45"/>
      <c r="C227" s="10"/>
      <c r="D227" s="10"/>
      <c r="E227" s="10"/>
      <c r="F227" s="10"/>
      <c r="G227" s="226"/>
      <c r="H227" s="226"/>
      <c r="I227" s="226"/>
      <c r="J227" s="226"/>
      <c r="K227" s="96"/>
      <c r="L227" s="96"/>
      <c r="M227" s="96"/>
      <c r="N227" s="96"/>
      <c r="O227" s="96"/>
      <c r="P227" s="96"/>
      <c r="Q227" s="96"/>
      <c r="R227" s="96"/>
    </row>
    <row r="228" spans="1:18" ht="18.75">
      <c r="A228" s="25" t="s">
        <v>369</v>
      </c>
      <c r="B228" s="26">
        <v>903</v>
      </c>
      <c r="C228" s="26" t="s">
        <v>84</v>
      </c>
      <c r="D228" s="26" t="s">
        <v>30</v>
      </c>
      <c r="E228" s="47"/>
      <c r="F228" s="26"/>
      <c r="G228" s="229">
        <f t="shared" ref="G228:R228" si="122">G229+G233</f>
        <v>447921</v>
      </c>
      <c r="H228" s="229">
        <f t="shared" si="122"/>
        <v>316129</v>
      </c>
      <c r="I228" s="229">
        <f t="shared" si="122"/>
        <v>447575</v>
      </c>
      <c r="J228" s="229">
        <f t="shared" si="122"/>
        <v>315783</v>
      </c>
      <c r="K228" s="166">
        <f t="shared" si="122"/>
        <v>0</v>
      </c>
      <c r="L228" s="166">
        <f t="shared" si="122"/>
        <v>0</v>
      </c>
      <c r="M228" s="166">
        <f t="shared" si="122"/>
        <v>0</v>
      </c>
      <c r="N228" s="166">
        <f t="shared" si="122"/>
        <v>0</v>
      </c>
      <c r="O228" s="166">
        <f t="shared" si="122"/>
        <v>447921</v>
      </c>
      <c r="P228" s="166">
        <f t="shared" si="122"/>
        <v>316129</v>
      </c>
      <c r="Q228" s="166">
        <f t="shared" si="122"/>
        <v>447575</v>
      </c>
      <c r="R228" s="166">
        <f t="shared" si="122"/>
        <v>315783</v>
      </c>
    </row>
    <row r="229" spans="1:18" ht="33">
      <c r="A229" s="12" t="s">
        <v>548</v>
      </c>
      <c r="B229" s="36">
        <v>903</v>
      </c>
      <c r="C229" s="10" t="s">
        <v>84</v>
      </c>
      <c r="D229" s="10" t="s">
        <v>30</v>
      </c>
      <c r="E229" s="45" t="s">
        <v>192</v>
      </c>
      <c r="F229" s="10"/>
      <c r="G229" s="226">
        <f>G230</f>
        <v>328578</v>
      </c>
      <c r="H229" s="226">
        <f t="shared" ref="H229:R229" si="123">H230</f>
        <v>196786</v>
      </c>
      <c r="I229" s="226">
        <f t="shared" si="123"/>
        <v>328232</v>
      </c>
      <c r="J229" s="226">
        <f t="shared" si="123"/>
        <v>196440</v>
      </c>
      <c r="K229" s="96">
        <f>K230</f>
        <v>0</v>
      </c>
      <c r="L229" s="96">
        <f t="shared" si="123"/>
        <v>0</v>
      </c>
      <c r="M229" s="96">
        <f t="shared" si="123"/>
        <v>0</v>
      </c>
      <c r="N229" s="96">
        <f t="shared" si="123"/>
        <v>0</v>
      </c>
      <c r="O229" s="96">
        <f>O230</f>
        <v>328578</v>
      </c>
      <c r="P229" s="96">
        <f t="shared" si="123"/>
        <v>196786</v>
      </c>
      <c r="Q229" s="96">
        <f t="shared" si="123"/>
        <v>328232</v>
      </c>
      <c r="R229" s="96">
        <f t="shared" si="123"/>
        <v>196440</v>
      </c>
    </row>
    <row r="230" spans="1:18" ht="49.5">
      <c r="A230" s="12" t="s">
        <v>193</v>
      </c>
      <c r="B230" s="36">
        <v>903</v>
      </c>
      <c r="C230" s="10" t="s">
        <v>84</v>
      </c>
      <c r="D230" s="10" t="s">
        <v>30</v>
      </c>
      <c r="E230" s="45" t="s">
        <v>319</v>
      </c>
      <c r="F230" s="35"/>
      <c r="G230" s="226">
        <f t="shared" ref="G230:R231" si="124">G231</f>
        <v>328578</v>
      </c>
      <c r="H230" s="226">
        <f t="shared" si="124"/>
        <v>196786</v>
      </c>
      <c r="I230" s="226">
        <f t="shared" si="124"/>
        <v>328232</v>
      </c>
      <c r="J230" s="226">
        <f t="shared" si="124"/>
        <v>196440</v>
      </c>
      <c r="K230" s="96">
        <f t="shared" si="124"/>
        <v>0</v>
      </c>
      <c r="L230" s="96">
        <f t="shared" si="124"/>
        <v>0</v>
      </c>
      <c r="M230" s="96">
        <f t="shared" si="124"/>
        <v>0</v>
      </c>
      <c r="N230" s="96">
        <f t="shared" si="124"/>
        <v>0</v>
      </c>
      <c r="O230" s="96">
        <f t="shared" si="124"/>
        <v>328578</v>
      </c>
      <c r="P230" s="96">
        <f t="shared" si="124"/>
        <v>196786</v>
      </c>
      <c r="Q230" s="96">
        <f t="shared" si="124"/>
        <v>328232</v>
      </c>
      <c r="R230" s="96">
        <f t="shared" si="124"/>
        <v>196440</v>
      </c>
    </row>
    <row r="231" spans="1:18">
      <c r="A231" s="12" t="s">
        <v>40</v>
      </c>
      <c r="B231" s="36">
        <v>903</v>
      </c>
      <c r="C231" s="10" t="s">
        <v>84</v>
      </c>
      <c r="D231" s="10" t="s">
        <v>30</v>
      </c>
      <c r="E231" s="45" t="s">
        <v>319</v>
      </c>
      <c r="F231" s="35">
        <v>300</v>
      </c>
      <c r="G231" s="226">
        <f t="shared" si="124"/>
        <v>328578</v>
      </c>
      <c r="H231" s="226">
        <f t="shared" si="124"/>
        <v>196786</v>
      </c>
      <c r="I231" s="226">
        <f t="shared" si="124"/>
        <v>328232</v>
      </c>
      <c r="J231" s="226">
        <f t="shared" si="124"/>
        <v>196440</v>
      </c>
      <c r="K231" s="96">
        <f t="shared" si="124"/>
        <v>0</v>
      </c>
      <c r="L231" s="96">
        <f t="shared" si="124"/>
        <v>0</v>
      </c>
      <c r="M231" s="96">
        <f t="shared" si="124"/>
        <v>0</v>
      </c>
      <c r="N231" s="96">
        <f t="shared" si="124"/>
        <v>0</v>
      </c>
      <c r="O231" s="96">
        <f t="shared" si="124"/>
        <v>328578</v>
      </c>
      <c r="P231" s="96">
        <f t="shared" si="124"/>
        <v>196786</v>
      </c>
      <c r="Q231" s="96">
        <f t="shared" si="124"/>
        <v>328232</v>
      </c>
      <c r="R231" s="96">
        <f t="shared" si="124"/>
        <v>196440</v>
      </c>
    </row>
    <row r="232" spans="1:18" ht="33">
      <c r="A232" s="12" t="s">
        <v>316</v>
      </c>
      <c r="B232" s="36">
        <v>903</v>
      </c>
      <c r="C232" s="10" t="s">
        <v>84</v>
      </c>
      <c r="D232" s="10" t="s">
        <v>30</v>
      </c>
      <c r="E232" s="45" t="s">
        <v>319</v>
      </c>
      <c r="F232" s="35">
        <v>320</v>
      </c>
      <c r="G232" s="226">
        <f>131792+196786</f>
        <v>328578</v>
      </c>
      <c r="H232" s="226">
        <v>196786</v>
      </c>
      <c r="I232" s="226">
        <f>131792+196440</f>
        <v>328232</v>
      </c>
      <c r="J232" s="226">
        <v>196440</v>
      </c>
      <c r="K232" s="96"/>
      <c r="L232" s="96"/>
      <c r="M232" s="96"/>
      <c r="N232" s="96"/>
      <c r="O232" s="96">
        <f>G232+K232</f>
        <v>328578</v>
      </c>
      <c r="P232" s="96">
        <f>H232+L232</f>
        <v>196786</v>
      </c>
      <c r="Q232" s="96">
        <f>I232+M232</f>
        <v>328232</v>
      </c>
      <c r="R232" s="96">
        <f>J232+N232</f>
        <v>196440</v>
      </c>
    </row>
    <row r="233" spans="1:18" s="135" customFormat="1">
      <c r="A233" s="99" t="s">
        <v>17</v>
      </c>
      <c r="B233" s="219">
        <v>903</v>
      </c>
      <c r="C233" s="101" t="s">
        <v>84</v>
      </c>
      <c r="D233" s="101" t="s">
        <v>30</v>
      </c>
      <c r="E233" s="220" t="s">
        <v>55</v>
      </c>
      <c r="F233" s="101"/>
      <c r="G233" s="226">
        <f>G234</f>
        <v>119343</v>
      </c>
      <c r="H233" s="226">
        <f t="shared" ref="H233:R235" si="125">H234</f>
        <v>119343</v>
      </c>
      <c r="I233" s="226">
        <f t="shared" si="125"/>
        <v>119343</v>
      </c>
      <c r="J233" s="226">
        <f t="shared" si="125"/>
        <v>119343</v>
      </c>
      <c r="K233" s="96">
        <f>K234</f>
        <v>0</v>
      </c>
      <c r="L233" s="96">
        <f t="shared" si="125"/>
        <v>0</v>
      </c>
      <c r="M233" s="96">
        <f t="shared" si="125"/>
        <v>0</v>
      </c>
      <c r="N233" s="96">
        <f t="shared" si="125"/>
        <v>0</v>
      </c>
      <c r="O233" s="96">
        <f>O234</f>
        <v>119343</v>
      </c>
      <c r="P233" s="96">
        <f t="shared" si="125"/>
        <v>119343</v>
      </c>
      <c r="Q233" s="96">
        <f t="shared" si="125"/>
        <v>119343</v>
      </c>
      <c r="R233" s="96">
        <f t="shared" si="125"/>
        <v>119343</v>
      </c>
    </row>
    <row r="234" spans="1:18" s="135" customFormat="1" ht="57" customHeight="1">
      <c r="A234" s="99" t="s">
        <v>414</v>
      </c>
      <c r="B234" s="219">
        <v>903</v>
      </c>
      <c r="C234" s="101" t="s">
        <v>84</v>
      </c>
      <c r="D234" s="101" t="s">
        <v>30</v>
      </c>
      <c r="E234" s="220" t="s">
        <v>413</v>
      </c>
      <c r="F234" s="105"/>
      <c r="G234" s="226">
        <f>G235</f>
        <v>119343</v>
      </c>
      <c r="H234" s="226">
        <f t="shared" si="125"/>
        <v>119343</v>
      </c>
      <c r="I234" s="226">
        <f t="shared" si="125"/>
        <v>119343</v>
      </c>
      <c r="J234" s="226">
        <f t="shared" si="125"/>
        <v>119343</v>
      </c>
      <c r="K234" s="96">
        <f>K235</f>
        <v>0</v>
      </c>
      <c r="L234" s="96">
        <f t="shared" si="125"/>
        <v>0</v>
      </c>
      <c r="M234" s="96">
        <f t="shared" si="125"/>
        <v>0</v>
      </c>
      <c r="N234" s="96">
        <f t="shared" si="125"/>
        <v>0</v>
      </c>
      <c r="O234" s="96">
        <f>O235</f>
        <v>119343</v>
      </c>
      <c r="P234" s="96">
        <f t="shared" si="125"/>
        <v>119343</v>
      </c>
      <c r="Q234" s="96">
        <f t="shared" si="125"/>
        <v>119343</v>
      </c>
      <c r="R234" s="96">
        <f t="shared" si="125"/>
        <v>119343</v>
      </c>
    </row>
    <row r="235" spans="1:18" s="135" customFormat="1" ht="33">
      <c r="A235" s="99" t="s">
        <v>122</v>
      </c>
      <c r="B235" s="219">
        <v>903</v>
      </c>
      <c r="C235" s="101" t="s">
        <v>84</v>
      </c>
      <c r="D235" s="101" t="s">
        <v>30</v>
      </c>
      <c r="E235" s="220" t="s">
        <v>413</v>
      </c>
      <c r="F235" s="105">
        <v>400</v>
      </c>
      <c r="G235" s="226">
        <f>G236</f>
        <v>119343</v>
      </c>
      <c r="H235" s="226">
        <f t="shared" si="125"/>
        <v>119343</v>
      </c>
      <c r="I235" s="226">
        <f t="shared" si="125"/>
        <v>119343</v>
      </c>
      <c r="J235" s="226">
        <f t="shared" si="125"/>
        <v>119343</v>
      </c>
      <c r="K235" s="96">
        <f>K236</f>
        <v>0</v>
      </c>
      <c r="L235" s="96">
        <f t="shared" si="125"/>
        <v>0</v>
      </c>
      <c r="M235" s="96">
        <f t="shared" si="125"/>
        <v>0</v>
      </c>
      <c r="N235" s="96">
        <f t="shared" si="125"/>
        <v>0</v>
      </c>
      <c r="O235" s="96">
        <f>O236</f>
        <v>119343</v>
      </c>
      <c r="P235" s="96">
        <f t="shared" si="125"/>
        <v>119343</v>
      </c>
      <c r="Q235" s="96">
        <f t="shared" si="125"/>
        <v>119343</v>
      </c>
      <c r="R235" s="96">
        <f t="shared" si="125"/>
        <v>119343</v>
      </c>
    </row>
    <row r="236" spans="1:18" s="135" customFormat="1">
      <c r="A236" s="99" t="s">
        <v>121</v>
      </c>
      <c r="B236" s="219">
        <v>903</v>
      </c>
      <c r="C236" s="101" t="s">
        <v>84</v>
      </c>
      <c r="D236" s="101" t="s">
        <v>30</v>
      </c>
      <c r="E236" s="220" t="s">
        <v>413</v>
      </c>
      <c r="F236" s="105">
        <v>410</v>
      </c>
      <c r="G236" s="226">
        <v>119343</v>
      </c>
      <c r="H236" s="226">
        <v>119343</v>
      </c>
      <c r="I236" s="226">
        <v>119343</v>
      </c>
      <c r="J236" s="226">
        <v>119343</v>
      </c>
      <c r="K236" s="96"/>
      <c r="L236" s="96"/>
      <c r="M236" s="96"/>
      <c r="N236" s="96"/>
      <c r="O236" s="96">
        <f>G236+K236</f>
        <v>119343</v>
      </c>
      <c r="P236" s="96">
        <f>H236+L236</f>
        <v>119343</v>
      </c>
      <c r="Q236" s="96">
        <f>I236+M236</f>
        <v>119343</v>
      </c>
      <c r="R236" s="96">
        <f>J236+N236</f>
        <v>119343</v>
      </c>
    </row>
    <row r="237" spans="1:18">
      <c r="A237" s="12"/>
      <c r="B237" s="36"/>
      <c r="C237" s="10"/>
      <c r="D237" s="10"/>
      <c r="E237" s="48"/>
      <c r="F237" s="35"/>
      <c r="G237" s="226"/>
      <c r="H237" s="226"/>
      <c r="I237" s="226"/>
      <c r="J237" s="226"/>
      <c r="K237" s="96"/>
      <c r="L237" s="96"/>
      <c r="M237" s="96"/>
      <c r="N237" s="96"/>
      <c r="O237" s="96"/>
      <c r="P237" s="96"/>
      <c r="Q237" s="96"/>
      <c r="R237" s="96"/>
    </row>
    <row r="238" spans="1:18" ht="41.25" customHeight="1">
      <c r="A238" s="21" t="s">
        <v>253</v>
      </c>
      <c r="B238" s="22">
        <v>906</v>
      </c>
      <c r="C238" s="22"/>
      <c r="D238" s="22"/>
      <c r="E238" s="24"/>
      <c r="F238" s="22"/>
      <c r="G238" s="231">
        <f t="shared" ref="G238:R238" si="126">G239+G283+G255</f>
        <v>146153</v>
      </c>
      <c r="H238" s="231">
        <f t="shared" si="126"/>
        <v>0</v>
      </c>
      <c r="I238" s="231">
        <f t="shared" si="126"/>
        <v>146153</v>
      </c>
      <c r="J238" s="231">
        <f t="shared" si="126"/>
        <v>0</v>
      </c>
      <c r="K238" s="168">
        <f t="shared" si="126"/>
        <v>0</v>
      </c>
      <c r="L238" s="168">
        <f t="shared" si="126"/>
        <v>0</v>
      </c>
      <c r="M238" s="168">
        <f t="shared" si="126"/>
        <v>0</v>
      </c>
      <c r="N238" s="168">
        <f t="shared" si="126"/>
        <v>0</v>
      </c>
      <c r="O238" s="168">
        <f t="shared" si="126"/>
        <v>146153</v>
      </c>
      <c r="P238" s="168">
        <f t="shared" si="126"/>
        <v>0</v>
      </c>
      <c r="Q238" s="168">
        <f t="shared" si="126"/>
        <v>146153</v>
      </c>
      <c r="R238" s="168">
        <f t="shared" si="126"/>
        <v>0</v>
      </c>
    </row>
    <row r="239" spans="1:18" ht="63.75" customHeight="1">
      <c r="A239" s="146" t="s">
        <v>459</v>
      </c>
      <c r="B239" s="26">
        <f>B238</f>
        <v>906</v>
      </c>
      <c r="C239" s="26" t="s">
        <v>14</v>
      </c>
      <c r="D239" s="26" t="s">
        <v>84</v>
      </c>
      <c r="E239" s="27"/>
      <c r="F239" s="26"/>
      <c r="G239" s="229">
        <f>G240+G249</f>
        <v>87028</v>
      </c>
      <c r="H239" s="229">
        <f t="shared" ref="H239:J239" si="127">H240+H249</f>
        <v>0</v>
      </c>
      <c r="I239" s="229">
        <f t="shared" si="127"/>
        <v>87028</v>
      </c>
      <c r="J239" s="229">
        <f t="shared" si="127"/>
        <v>0</v>
      </c>
      <c r="K239" s="166">
        <f>K240+K249</f>
        <v>0</v>
      </c>
      <c r="L239" s="166">
        <f t="shared" ref="L239:N239" si="128">L240+L249</f>
        <v>0</v>
      </c>
      <c r="M239" s="166">
        <f t="shared" si="128"/>
        <v>0</v>
      </c>
      <c r="N239" s="166">
        <f t="shared" si="128"/>
        <v>0</v>
      </c>
      <c r="O239" s="166">
        <f>O240+O249</f>
        <v>87028</v>
      </c>
      <c r="P239" s="166">
        <f t="shared" ref="P239:R239" si="129">P240+P249</f>
        <v>0</v>
      </c>
      <c r="Q239" s="166">
        <f t="shared" si="129"/>
        <v>87028</v>
      </c>
      <c r="R239" s="166">
        <f t="shared" si="129"/>
        <v>0</v>
      </c>
    </row>
    <row r="240" spans="1:18" ht="82.5">
      <c r="A240" s="12" t="s">
        <v>458</v>
      </c>
      <c r="B240" s="10">
        <v>906</v>
      </c>
      <c r="C240" s="10" t="s">
        <v>14</v>
      </c>
      <c r="D240" s="10" t="s">
        <v>84</v>
      </c>
      <c r="E240" s="101" t="s">
        <v>460</v>
      </c>
      <c r="F240" s="10"/>
      <c r="G240" s="227">
        <f t="shared" ref="G240:R241" si="130">G241</f>
        <v>85028</v>
      </c>
      <c r="H240" s="227">
        <f t="shared" si="130"/>
        <v>0</v>
      </c>
      <c r="I240" s="227">
        <f t="shared" si="130"/>
        <v>85028</v>
      </c>
      <c r="J240" s="227">
        <f t="shared" si="130"/>
        <v>0</v>
      </c>
      <c r="K240" s="164">
        <f t="shared" si="130"/>
        <v>0</v>
      </c>
      <c r="L240" s="164">
        <f t="shared" si="130"/>
        <v>0</v>
      </c>
      <c r="M240" s="164">
        <f t="shared" si="130"/>
        <v>0</v>
      </c>
      <c r="N240" s="164">
        <f t="shared" si="130"/>
        <v>0</v>
      </c>
      <c r="O240" s="164">
        <f t="shared" si="130"/>
        <v>85028</v>
      </c>
      <c r="P240" s="164">
        <f t="shared" si="130"/>
        <v>0</v>
      </c>
      <c r="Q240" s="164">
        <f t="shared" si="130"/>
        <v>85028</v>
      </c>
      <c r="R240" s="164">
        <f t="shared" si="130"/>
        <v>0</v>
      </c>
    </row>
    <row r="241" spans="1:18" ht="33">
      <c r="A241" s="12" t="s">
        <v>62</v>
      </c>
      <c r="B241" s="10">
        <v>906</v>
      </c>
      <c r="C241" s="10" t="s">
        <v>14</v>
      </c>
      <c r="D241" s="10" t="s">
        <v>84</v>
      </c>
      <c r="E241" s="101" t="s">
        <v>461</v>
      </c>
      <c r="F241" s="10"/>
      <c r="G241" s="227">
        <f t="shared" si="130"/>
        <v>85028</v>
      </c>
      <c r="H241" s="227">
        <f t="shared" si="130"/>
        <v>0</v>
      </c>
      <c r="I241" s="227">
        <f t="shared" si="130"/>
        <v>85028</v>
      </c>
      <c r="J241" s="227">
        <f t="shared" si="130"/>
        <v>0</v>
      </c>
      <c r="K241" s="164">
        <f t="shared" si="130"/>
        <v>0</v>
      </c>
      <c r="L241" s="164">
        <f t="shared" si="130"/>
        <v>0</v>
      </c>
      <c r="M241" s="164">
        <f t="shared" si="130"/>
        <v>0</v>
      </c>
      <c r="N241" s="164">
        <f t="shared" si="130"/>
        <v>0</v>
      </c>
      <c r="O241" s="164">
        <f t="shared" si="130"/>
        <v>85028</v>
      </c>
      <c r="P241" s="164">
        <f t="shared" si="130"/>
        <v>0</v>
      </c>
      <c r="Q241" s="164">
        <f t="shared" si="130"/>
        <v>85028</v>
      </c>
      <c r="R241" s="164">
        <f t="shared" si="130"/>
        <v>0</v>
      </c>
    </row>
    <row r="242" spans="1:18" ht="66">
      <c r="A242" s="12" t="s">
        <v>86</v>
      </c>
      <c r="B242" s="10">
        <v>906</v>
      </c>
      <c r="C242" s="10" t="s">
        <v>14</v>
      </c>
      <c r="D242" s="10" t="s">
        <v>84</v>
      </c>
      <c r="E242" s="101" t="s">
        <v>462</v>
      </c>
      <c r="F242" s="10"/>
      <c r="G242" s="227">
        <f t="shared" ref="G242:J242" si="131">G243+G245+G247</f>
        <v>85028</v>
      </c>
      <c r="H242" s="227">
        <f t="shared" si="131"/>
        <v>0</v>
      </c>
      <c r="I242" s="227">
        <f t="shared" si="131"/>
        <v>85028</v>
      </c>
      <c r="J242" s="227">
        <f t="shared" si="131"/>
        <v>0</v>
      </c>
      <c r="K242" s="164">
        <f t="shared" ref="K242:R242" si="132">K243+K245+K247</f>
        <v>0</v>
      </c>
      <c r="L242" s="164">
        <f t="shared" si="132"/>
        <v>0</v>
      </c>
      <c r="M242" s="164">
        <f t="shared" si="132"/>
        <v>0</v>
      </c>
      <c r="N242" s="164">
        <f t="shared" si="132"/>
        <v>0</v>
      </c>
      <c r="O242" s="164">
        <f t="shared" si="132"/>
        <v>85028</v>
      </c>
      <c r="P242" s="164">
        <f t="shared" si="132"/>
        <v>0</v>
      </c>
      <c r="Q242" s="164">
        <f t="shared" si="132"/>
        <v>85028</v>
      </c>
      <c r="R242" s="164">
        <f t="shared" si="132"/>
        <v>0</v>
      </c>
    </row>
    <row r="243" spans="1:18" ht="82.5">
      <c r="A243" s="12" t="s">
        <v>21</v>
      </c>
      <c r="B243" s="10">
        <v>906</v>
      </c>
      <c r="C243" s="10" t="s">
        <v>14</v>
      </c>
      <c r="D243" s="10" t="s">
        <v>84</v>
      </c>
      <c r="E243" s="101" t="s">
        <v>462</v>
      </c>
      <c r="F243" s="10" t="s">
        <v>22</v>
      </c>
      <c r="G243" s="227">
        <f t="shared" ref="G243:R243" si="133">G244</f>
        <v>72692</v>
      </c>
      <c r="H243" s="227">
        <f t="shared" si="133"/>
        <v>0</v>
      </c>
      <c r="I243" s="227">
        <f t="shared" si="133"/>
        <v>72692</v>
      </c>
      <c r="J243" s="227">
        <f t="shared" si="133"/>
        <v>0</v>
      </c>
      <c r="K243" s="164">
        <f t="shared" si="133"/>
        <v>0</v>
      </c>
      <c r="L243" s="164">
        <f t="shared" si="133"/>
        <v>0</v>
      </c>
      <c r="M243" s="164">
        <f t="shared" si="133"/>
        <v>0</v>
      </c>
      <c r="N243" s="164">
        <f t="shared" si="133"/>
        <v>0</v>
      </c>
      <c r="O243" s="164">
        <f t="shared" si="133"/>
        <v>72692</v>
      </c>
      <c r="P243" s="164">
        <f t="shared" si="133"/>
        <v>0</v>
      </c>
      <c r="Q243" s="164">
        <f t="shared" si="133"/>
        <v>72692</v>
      </c>
      <c r="R243" s="164">
        <f t="shared" si="133"/>
        <v>0</v>
      </c>
    </row>
    <row r="244" spans="1:18">
      <c r="A244" s="12" t="s">
        <v>45</v>
      </c>
      <c r="B244" s="10">
        <v>906</v>
      </c>
      <c r="C244" s="10" t="s">
        <v>14</v>
      </c>
      <c r="D244" s="10" t="s">
        <v>84</v>
      </c>
      <c r="E244" s="101" t="s">
        <v>462</v>
      </c>
      <c r="F244" s="10" t="s">
        <v>53</v>
      </c>
      <c r="G244" s="226">
        <f>72615+77</f>
        <v>72692</v>
      </c>
      <c r="H244" s="226"/>
      <c r="I244" s="226">
        <f>72615+77</f>
        <v>72692</v>
      </c>
      <c r="J244" s="226"/>
      <c r="K244" s="96"/>
      <c r="L244" s="96"/>
      <c r="M244" s="96"/>
      <c r="N244" s="96"/>
      <c r="O244" s="96">
        <f>G244+K244</f>
        <v>72692</v>
      </c>
      <c r="P244" s="96">
        <f>H244+L244</f>
        <v>0</v>
      </c>
      <c r="Q244" s="96">
        <f>I244+M244</f>
        <v>72692</v>
      </c>
      <c r="R244" s="96">
        <f>J244+N244</f>
        <v>0</v>
      </c>
    </row>
    <row r="245" spans="1:18" ht="33">
      <c r="A245" s="12" t="s">
        <v>172</v>
      </c>
      <c r="B245" s="10">
        <v>906</v>
      </c>
      <c r="C245" s="10" t="s">
        <v>14</v>
      </c>
      <c r="D245" s="10" t="s">
        <v>84</v>
      </c>
      <c r="E245" s="101" t="s">
        <v>462</v>
      </c>
      <c r="F245" s="10" t="s">
        <v>16</v>
      </c>
      <c r="G245" s="227">
        <f t="shared" ref="G245:R245" si="134">G246</f>
        <v>11956</v>
      </c>
      <c r="H245" s="227">
        <f t="shared" si="134"/>
        <v>0</v>
      </c>
      <c r="I245" s="227">
        <f t="shared" si="134"/>
        <v>11956</v>
      </c>
      <c r="J245" s="227">
        <f t="shared" si="134"/>
        <v>0</v>
      </c>
      <c r="K245" s="164">
        <f t="shared" si="134"/>
        <v>0</v>
      </c>
      <c r="L245" s="164">
        <f t="shared" si="134"/>
        <v>0</v>
      </c>
      <c r="M245" s="164">
        <f t="shared" si="134"/>
        <v>0</v>
      </c>
      <c r="N245" s="164">
        <f t="shared" si="134"/>
        <v>0</v>
      </c>
      <c r="O245" s="164">
        <f t="shared" si="134"/>
        <v>11956</v>
      </c>
      <c r="P245" s="164">
        <f t="shared" si="134"/>
        <v>0</v>
      </c>
      <c r="Q245" s="164">
        <f t="shared" si="134"/>
        <v>11956</v>
      </c>
      <c r="R245" s="164">
        <f t="shared" si="134"/>
        <v>0</v>
      </c>
    </row>
    <row r="246" spans="1:18" ht="33">
      <c r="A246" s="12" t="s">
        <v>44</v>
      </c>
      <c r="B246" s="10">
        <v>906</v>
      </c>
      <c r="C246" s="10" t="s">
        <v>14</v>
      </c>
      <c r="D246" s="10" t="s">
        <v>84</v>
      </c>
      <c r="E246" s="101" t="s">
        <v>462</v>
      </c>
      <c r="F246" s="10" t="s">
        <v>51</v>
      </c>
      <c r="G246" s="226">
        <v>11956</v>
      </c>
      <c r="H246" s="226"/>
      <c r="I246" s="226">
        <v>11956</v>
      </c>
      <c r="J246" s="226"/>
      <c r="K246" s="96"/>
      <c r="L246" s="96"/>
      <c r="M246" s="96"/>
      <c r="N246" s="96"/>
      <c r="O246" s="96">
        <f>G246+K246</f>
        <v>11956</v>
      </c>
      <c r="P246" s="96">
        <f>H246+L246</f>
        <v>0</v>
      </c>
      <c r="Q246" s="96">
        <f>I246+M246</f>
        <v>11956</v>
      </c>
      <c r="R246" s="96">
        <f>J246+N246</f>
        <v>0</v>
      </c>
    </row>
    <row r="247" spans="1:18">
      <c r="A247" s="12" t="s">
        <v>19</v>
      </c>
      <c r="B247" s="10">
        <v>906</v>
      </c>
      <c r="C247" s="10" t="s">
        <v>14</v>
      </c>
      <c r="D247" s="10" t="s">
        <v>84</v>
      </c>
      <c r="E247" s="101" t="s">
        <v>462</v>
      </c>
      <c r="F247" s="10" t="s">
        <v>20</v>
      </c>
      <c r="G247" s="227">
        <f t="shared" ref="G247:R247" si="135">G248</f>
        <v>380</v>
      </c>
      <c r="H247" s="227">
        <f t="shared" si="135"/>
        <v>0</v>
      </c>
      <c r="I247" s="227">
        <f t="shared" si="135"/>
        <v>380</v>
      </c>
      <c r="J247" s="227">
        <f t="shared" si="135"/>
        <v>0</v>
      </c>
      <c r="K247" s="164">
        <f t="shared" si="135"/>
        <v>0</v>
      </c>
      <c r="L247" s="164">
        <f t="shared" si="135"/>
        <v>0</v>
      </c>
      <c r="M247" s="164">
        <f t="shared" si="135"/>
        <v>0</v>
      </c>
      <c r="N247" s="164">
        <f t="shared" si="135"/>
        <v>0</v>
      </c>
      <c r="O247" s="164">
        <f t="shared" si="135"/>
        <v>380</v>
      </c>
      <c r="P247" s="164">
        <f t="shared" si="135"/>
        <v>0</v>
      </c>
      <c r="Q247" s="164">
        <f t="shared" si="135"/>
        <v>380</v>
      </c>
      <c r="R247" s="164">
        <f t="shared" si="135"/>
        <v>0</v>
      </c>
    </row>
    <row r="248" spans="1:18">
      <c r="A248" s="12" t="s">
        <v>48</v>
      </c>
      <c r="B248" s="10">
        <v>906</v>
      </c>
      <c r="C248" s="10" t="s">
        <v>14</v>
      </c>
      <c r="D248" s="10" t="s">
        <v>84</v>
      </c>
      <c r="E248" s="101" t="s">
        <v>462</v>
      </c>
      <c r="F248" s="10" t="s">
        <v>50</v>
      </c>
      <c r="G248" s="226">
        <v>380</v>
      </c>
      <c r="H248" s="226"/>
      <c r="I248" s="226">
        <v>380</v>
      </c>
      <c r="J248" s="226"/>
      <c r="K248" s="96"/>
      <c r="L248" s="96"/>
      <c r="M248" s="96"/>
      <c r="N248" s="96"/>
      <c r="O248" s="96">
        <f>G248+K248</f>
        <v>380</v>
      </c>
      <c r="P248" s="96">
        <f>H248+L248</f>
        <v>0</v>
      </c>
      <c r="Q248" s="96">
        <f>I248+M248</f>
        <v>380</v>
      </c>
      <c r="R248" s="96">
        <f>J248+N248</f>
        <v>0</v>
      </c>
    </row>
    <row r="249" spans="1:18" ht="82.5">
      <c r="A249" s="12" t="s">
        <v>438</v>
      </c>
      <c r="B249" s="10">
        <v>906</v>
      </c>
      <c r="C249" s="10" t="s">
        <v>14</v>
      </c>
      <c r="D249" s="10" t="s">
        <v>84</v>
      </c>
      <c r="E249" s="10" t="s">
        <v>439</v>
      </c>
      <c r="F249" s="10"/>
      <c r="G249" s="226">
        <f>G250</f>
        <v>2000</v>
      </c>
      <c r="H249" s="226">
        <f t="shared" ref="H249:R251" si="136">H250</f>
        <v>0</v>
      </c>
      <c r="I249" s="226">
        <f t="shared" si="136"/>
        <v>2000</v>
      </c>
      <c r="J249" s="226">
        <f t="shared" si="136"/>
        <v>0</v>
      </c>
      <c r="K249" s="96">
        <f>K250</f>
        <v>0</v>
      </c>
      <c r="L249" s="96">
        <f t="shared" si="136"/>
        <v>0</v>
      </c>
      <c r="M249" s="96">
        <f t="shared" si="136"/>
        <v>0</v>
      </c>
      <c r="N249" s="96">
        <f t="shared" si="136"/>
        <v>0</v>
      </c>
      <c r="O249" s="96">
        <f>O250</f>
        <v>2000</v>
      </c>
      <c r="P249" s="96">
        <f t="shared" si="136"/>
        <v>0</v>
      </c>
      <c r="Q249" s="96">
        <f t="shared" si="136"/>
        <v>2000</v>
      </c>
      <c r="R249" s="96">
        <f t="shared" si="136"/>
        <v>0</v>
      </c>
    </row>
    <row r="250" spans="1:18">
      <c r="A250" s="12" t="s">
        <v>445</v>
      </c>
      <c r="B250" s="10">
        <v>906</v>
      </c>
      <c r="C250" s="10" t="s">
        <v>14</v>
      </c>
      <c r="D250" s="10" t="s">
        <v>84</v>
      </c>
      <c r="E250" s="10" t="s">
        <v>446</v>
      </c>
      <c r="F250" s="10"/>
      <c r="G250" s="226">
        <f>G251</f>
        <v>2000</v>
      </c>
      <c r="H250" s="226">
        <f t="shared" si="136"/>
        <v>0</v>
      </c>
      <c r="I250" s="226">
        <f t="shared" si="136"/>
        <v>2000</v>
      </c>
      <c r="J250" s="226">
        <f t="shared" si="136"/>
        <v>0</v>
      </c>
      <c r="K250" s="96">
        <f>K251</f>
        <v>0</v>
      </c>
      <c r="L250" s="96">
        <f t="shared" si="136"/>
        <v>0</v>
      </c>
      <c r="M250" s="96">
        <f t="shared" si="136"/>
        <v>0</v>
      </c>
      <c r="N250" s="96">
        <f t="shared" si="136"/>
        <v>0</v>
      </c>
      <c r="O250" s="96">
        <f>O251</f>
        <v>2000</v>
      </c>
      <c r="P250" s="96">
        <f t="shared" si="136"/>
        <v>0</v>
      </c>
      <c r="Q250" s="96">
        <f t="shared" si="136"/>
        <v>2000</v>
      </c>
      <c r="R250" s="96">
        <f t="shared" si="136"/>
        <v>0</v>
      </c>
    </row>
    <row r="251" spans="1:18" ht="107.25" customHeight="1">
      <c r="A251" s="12" t="s">
        <v>638</v>
      </c>
      <c r="B251" s="10">
        <v>906</v>
      </c>
      <c r="C251" s="10" t="s">
        <v>14</v>
      </c>
      <c r="D251" s="10" t="s">
        <v>84</v>
      </c>
      <c r="E251" s="10" t="s">
        <v>637</v>
      </c>
      <c r="F251" s="10"/>
      <c r="G251" s="226">
        <f>G252</f>
        <v>2000</v>
      </c>
      <c r="H251" s="226">
        <f t="shared" si="136"/>
        <v>0</v>
      </c>
      <c r="I251" s="226">
        <f t="shared" si="136"/>
        <v>2000</v>
      </c>
      <c r="J251" s="226">
        <f t="shared" si="136"/>
        <v>0</v>
      </c>
      <c r="K251" s="96">
        <f>K252</f>
        <v>0</v>
      </c>
      <c r="L251" s="96">
        <f t="shared" si="136"/>
        <v>0</v>
      </c>
      <c r="M251" s="96">
        <f t="shared" si="136"/>
        <v>0</v>
      </c>
      <c r="N251" s="96">
        <f t="shared" si="136"/>
        <v>0</v>
      </c>
      <c r="O251" s="96">
        <f>O252</f>
        <v>2000</v>
      </c>
      <c r="P251" s="96">
        <f t="shared" si="136"/>
        <v>0</v>
      </c>
      <c r="Q251" s="96">
        <f t="shared" si="136"/>
        <v>2000</v>
      </c>
      <c r="R251" s="96">
        <f t="shared" si="136"/>
        <v>0</v>
      </c>
    </row>
    <row r="252" spans="1:18" ht="33">
      <c r="A252" s="12" t="s">
        <v>32</v>
      </c>
      <c r="B252" s="10">
        <v>906</v>
      </c>
      <c r="C252" s="10" t="s">
        <v>14</v>
      </c>
      <c r="D252" s="10" t="s">
        <v>84</v>
      </c>
      <c r="E252" s="10" t="s">
        <v>637</v>
      </c>
      <c r="F252" s="10" t="s">
        <v>33</v>
      </c>
      <c r="G252" s="226">
        <f>G253</f>
        <v>2000</v>
      </c>
      <c r="H252" s="226">
        <f t="shared" ref="H252:R252" si="137">H253</f>
        <v>0</v>
      </c>
      <c r="I252" s="226">
        <f t="shared" si="137"/>
        <v>2000</v>
      </c>
      <c r="J252" s="226">
        <f t="shared" si="137"/>
        <v>0</v>
      </c>
      <c r="K252" s="96">
        <f>K253</f>
        <v>0</v>
      </c>
      <c r="L252" s="96">
        <f t="shared" si="137"/>
        <v>0</v>
      </c>
      <c r="M252" s="96">
        <f t="shared" si="137"/>
        <v>0</v>
      </c>
      <c r="N252" s="96">
        <f t="shared" si="137"/>
        <v>0</v>
      </c>
      <c r="O252" s="96">
        <f>O253</f>
        <v>2000</v>
      </c>
      <c r="P252" s="96">
        <f t="shared" si="137"/>
        <v>0</v>
      </c>
      <c r="Q252" s="96">
        <f t="shared" si="137"/>
        <v>2000</v>
      </c>
      <c r="R252" s="96">
        <f t="shared" si="137"/>
        <v>0</v>
      </c>
    </row>
    <row r="253" spans="1:18" ht="66">
      <c r="A253" s="12" t="s">
        <v>449</v>
      </c>
      <c r="B253" s="10">
        <v>906</v>
      </c>
      <c r="C253" s="10" t="s">
        <v>14</v>
      </c>
      <c r="D253" s="10" t="s">
        <v>84</v>
      </c>
      <c r="E253" s="10" t="s">
        <v>637</v>
      </c>
      <c r="F253" s="10" t="s">
        <v>87</v>
      </c>
      <c r="G253" s="226">
        <v>2000</v>
      </c>
      <c r="H253" s="226"/>
      <c r="I253" s="226">
        <v>2000</v>
      </c>
      <c r="J253" s="226"/>
      <c r="K253" s="96"/>
      <c r="L253" s="96"/>
      <c r="M253" s="96"/>
      <c r="N253" s="96"/>
      <c r="O253" s="96">
        <f>G253+K253</f>
        <v>2000</v>
      </c>
      <c r="P253" s="96">
        <f>H253+L253</f>
        <v>0</v>
      </c>
      <c r="Q253" s="96">
        <f>I253+M253</f>
        <v>2000</v>
      </c>
      <c r="R253" s="96">
        <f>J253+N253</f>
        <v>0</v>
      </c>
    </row>
    <row r="254" spans="1:18">
      <c r="A254" s="12"/>
      <c r="B254" s="10"/>
      <c r="C254" s="10"/>
      <c r="D254" s="10"/>
      <c r="E254" s="11"/>
      <c r="F254" s="10"/>
      <c r="G254" s="226"/>
      <c r="H254" s="226"/>
      <c r="I254" s="226"/>
      <c r="J254" s="233"/>
      <c r="K254" s="96"/>
      <c r="L254" s="96"/>
      <c r="M254" s="96"/>
      <c r="N254" s="170"/>
      <c r="O254" s="96"/>
      <c r="P254" s="96"/>
      <c r="Q254" s="96"/>
      <c r="R254" s="170"/>
    </row>
    <row r="255" spans="1:18" ht="59.25" customHeight="1">
      <c r="A255" s="25" t="s">
        <v>187</v>
      </c>
      <c r="B255" s="26">
        <v>906</v>
      </c>
      <c r="C255" s="26" t="s">
        <v>14</v>
      </c>
      <c r="D255" s="26" t="s">
        <v>88</v>
      </c>
      <c r="E255" s="49"/>
      <c r="F255" s="44"/>
      <c r="G255" s="229">
        <f>G261+G256+G277</f>
        <v>55241</v>
      </c>
      <c r="H255" s="229">
        <f t="shared" ref="H255:J255" si="138">H261+H256+H277</f>
        <v>0</v>
      </c>
      <c r="I255" s="229">
        <f t="shared" si="138"/>
        <v>55241</v>
      </c>
      <c r="J255" s="229">
        <f t="shared" si="138"/>
        <v>0</v>
      </c>
      <c r="K255" s="166">
        <f>K261+K256+K277</f>
        <v>0</v>
      </c>
      <c r="L255" s="166">
        <f t="shared" ref="L255:N255" si="139">L261+L256+L277</f>
        <v>0</v>
      </c>
      <c r="M255" s="166">
        <f t="shared" si="139"/>
        <v>0</v>
      </c>
      <c r="N255" s="166">
        <f t="shared" si="139"/>
        <v>0</v>
      </c>
      <c r="O255" s="166">
        <f>O261+O256+O277</f>
        <v>55241</v>
      </c>
      <c r="P255" s="166">
        <f t="shared" ref="P255:R255" si="140">P261+P256+P277</f>
        <v>0</v>
      </c>
      <c r="Q255" s="166">
        <f t="shared" si="140"/>
        <v>55241</v>
      </c>
      <c r="R255" s="166">
        <f t="shared" si="140"/>
        <v>0</v>
      </c>
    </row>
    <row r="256" spans="1:18" ht="42" customHeight="1">
      <c r="A256" s="99" t="s">
        <v>323</v>
      </c>
      <c r="B256" s="10">
        <v>906</v>
      </c>
      <c r="C256" s="10" t="s">
        <v>14</v>
      </c>
      <c r="D256" s="10" t="s">
        <v>88</v>
      </c>
      <c r="E256" s="10" t="s">
        <v>324</v>
      </c>
      <c r="F256" s="10"/>
      <c r="G256" s="226">
        <f t="shared" ref="G256:R259" si="141">G257</f>
        <v>242</v>
      </c>
      <c r="H256" s="226">
        <f t="shared" si="141"/>
        <v>0</v>
      </c>
      <c r="I256" s="226">
        <f t="shared" si="141"/>
        <v>0</v>
      </c>
      <c r="J256" s="226">
        <f t="shared" si="141"/>
        <v>0</v>
      </c>
      <c r="K256" s="96">
        <f t="shared" si="141"/>
        <v>0</v>
      </c>
      <c r="L256" s="96">
        <f t="shared" si="141"/>
        <v>0</v>
      </c>
      <c r="M256" s="96">
        <f t="shared" si="141"/>
        <v>0</v>
      </c>
      <c r="N256" s="96">
        <f t="shared" si="141"/>
        <v>0</v>
      </c>
      <c r="O256" s="96">
        <f t="shared" si="141"/>
        <v>242</v>
      </c>
      <c r="P256" s="96">
        <f t="shared" si="141"/>
        <v>0</v>
      </c>
      <c r="Q256" s="96">
        <f t="shared" si="141"/>
        <v>0</v>
      </c>
      <c r="R256" s="96">
        <f t="shared" si="141"/>
        <v>0</v>
      </c>
    </row>
    <row r="257" spans="1:18">
      <c r="A257" s="12" t="s">
        <v>15</v>
      </c>
      <c r="B257" s="10">
        <v>906</v>
      </c>
      <c r="C257" s="10" t="s">
        <v>14</v>
      </c>
      <c r="D257" s="10" t="s">
        <v>88</v>
      </c>
      <c r="E257" s="10" t="s">
        <v>325</v>
      </c>
      <c r="F257" s="10"/>
      <c r="G257" s="226">
        <f t="shared" si="141"/>
        <v>242</v>
      </c>
      <c r="H257" s="226">
        <f t="shared" si="141"/>
        <v>0</v>
      </c>
      <c r="I257" s="226">
        <f t="shared" si="141"/>
        <v>0</v>
      </c>
      <c r="J257" s="226">
        <f t="shared" si="141"/>
        <v>0</v>
      </c>
      <c r="K257" s="96">
        <f t="shared" si="141"/>
        <v>0</v>
      </c>
      <c r="L257" s="96">
        <f t="shared" si="141"/>
        <v>0</v>
      </c>
      <c r="M257" s="96">
        <f t="shared" si="141"/>
        <v>0</v>
      </c>
      <c r="N257" s="96">
        <f t="shared" si="141"/>
        <v>0</v>
      </c>
      <c r="O257" s="96">
        <f t="shared" si="141"/>
        <v>242</v>
      </c>
      <c r="P257" s="96">
        <f t="shared" si="141"/>
        <v>0</v>
      </c>
      <c r="Q257" s="96">
        <f t="shared" si="141"/>
        <v>0</v>
      </c>
      <c r="R257" s="96">
        <f t="shared" si="141"/>
        <v>0</v>
      </c>
    </row>
    <row r="258" spans="1:18" ht="49.5">
      <c r="A258" s="12" t="s">
        <v>89</v>
      </c>
      <c r="B258" s="10">
        <v>906</v>
      </c>
      <c r="C258" s="10" t="s">
        <v>14</v>
      </c>
      <c r="D258" s="10" t="s">
        <v>88</v>
      </c>
      <c r="E258" s="10" t="s">
        <v>326</v>
      </c>
      <c r="F258" s="10"/>
      <c r="G258" s="226">
        <f t="shared" si="141"/>
        <v>242</v>
      </c>
      <c r="H258" s="226">
        <f t="shared" si="141"/>
        <v>0</v>
      </c>
      <c r="I258" s="226">
        <f t="shared" si="141"/>
        <v>0</v>
      </c>
      <c r="J258" s="226">
        <f t="shared" si="141"/>
        <v>0</v>
      </c>
      <c r="K258" s="96">
        <f t="shared" si="141"/>
        <v>0</v>
      </c>
      <c r="L258" s="96">
        <f t="shared" si="141"/>
        <v>0</v>
      </c>
      <c r="M258" s="96">
        <f t="shared" si="141"/>
        <v>0</v>
      </c>
      <c r="N258" s="96">
        <f t="shared" si="141"/>
        <v>0</v>
      </c>
      <c r="O258" s="96">
        <f t="shared" si="141"/>
        <v>242</v>
      </c>
      <c r="P258" s="96">
        <f t="shared" si="141"/>
        <v>0</v>
      </c>
      <c r="Q258" s="96">
        <f t="shared" si="141"/>
        <v>0</v>
      </c>
      <c r="R258" s="96">
        <f t="shared" si="141"/>
        <v>0</v>
      </c>
    </row>
    <row r="259" spans="1:18" ht="33">
      <c r="A259" s="12" t="s">
        <v>172</v>
      </c>
      <c r="B259" s="10">
        <v>906</v>
      </c>
      <c r="C259" s="10" t="s">
        <v>14</v>
      </c>
      <c r="D259" s="10" t="s">
        <v>88</v>
      </c>
      <c r="E259" s="10" t="s">
        <v>326</v>
      </c>
      <c r="F259" s="10" t="s">
        <v>16</v>
      </c>
      <c r="G259" s="226">
        <f t="shared" si="141"/>
        <v>242</v>
      </c>
      <c r="H259" s="226">
        <f t="shared" si="141"/>
        <v>0</v>
      </c>
      <c r="I259" s="226">
        <f t="shared" si="141"/>
        <v>0</v>
      </c>
      <c r="J259" s="226">
        <f t="shared" si="141"/>
        <v>0</v>
      </c>
      <c r="K259" s="96">
        <f t="shared" si="141"/>
        <v>0</v>
      </c>
      <c r="L259" s="96">
        <f t="shared" si="141"/>
        <v>0</v>
      </c>
      <c r="M259" s="96">
        <f t="shared" si="141"/>
        <v>0</v>
      </c>
      <c r="N259" s="96">
        <f t="shared" si="141"/>
        <v>0</v>
      </c>
      <c r="O259" s="96">
        <f t="shared" si="141"/>
        <v>242</v>
      </c>
      <c r="P259" s="96">
        <f t="shared" si="141"/>
        <v>0</v>
      </c>
      <c r="Q259" s="96">
        <f t="shared" si="141"/>
        <v>0</v>
      </c>
      <c r="R259" s="96">
        <f t="shared" si="141"/>
        <v>0</v>
      </c>
    </row>
    <row r="260" spans="1:18" ht="33">
      <c r="A260" s="12" t="s">
        <v>44</v>
      </c>
      <c r="B260" s="10">
        <v>906</v>
      </c>
      <c r="C260" s="10" t="s">
        <v>14</v>
      </c>
      <c r="D260" s="10" t="s">
        <v>88</v>
      </c>
      <c r="E260" s="10" t="s">
        <v>326</v>
      </c>
      <c r="F260" s="10" t="s">
        <v>51</v>
      </c>
      <c r="G260" s="226">
        <v>242</v>
      </c>
      <c r="H260" s="226"/>
      <c r="I260" s="226"/>
      <c r="J260" s="226"/>
      <c r="K260" s="96"/>
      <c r="L260" s="96"/>
      <c r="M260" s="96"/>
      <c r="N260" s="96"/>
      <c r="O260" s="96">
        <f>G260+K260</f>
        <v>242</v>
      </c>
      <c r="P260" s="96">
        <f>H260+L260</f>
        <v>0</v>
      </c>
      <c r="Q260" s="96">
        <f>I260+M260</f>
        <v>0</v>
      </c>
      <c r="R260" s="96">
        <f>J260+N260</f>
        <v>0</v>
      </c>
    </row>
    <row r="261" spans="1:18" ht="49.5">
      <c r="A261" s="12" t="s">
        <v>402</v>
      </c>
      <c r="B261" s="10">
        <v>906</v>
      </c>
      <c r="C261" s="10" t="s">
        <v>14</v>
      </c>
      <c r="D261" s="10" t="s">
        <v>88</v>
      </c>
      <c r="E261" s="10" t="s">
        <v>198</v>
      </c>
      <c r="F261" s="10"/>
      <c r="G261" s="227">
        <f>G262+G266+G274</f>
        <v>54999</v>
      </c>
      <c r="H261" s="227">
        <f t="shared" ref="H261:J261" si="142">H262+H266+H274</f>
        <v>0</v>
      </c>
      <c r="I261" s="227">
        <f t="shared" si="142"/>
        <v>54999</v>
      </c>
      <c r="J261" s="227">
        <f t="shared" si="142"/>
        <v>0</v>
      </c>
      <c r="K261" s="164">
        <f>K262+K266+K274</f>
        <v>0</v>
      </c>
      <c r="L261" s="164">
        <f t="shared" ref="L261:N261" si="143">L262+L266+L274</f>
        <v>0</v>
      </c>
      <c r="M261" s="164">
        <f t="shared" si="143"/>
        <v>0</v>
      </c>
      <c r="N261" s="164">
        <f t="shared" si="143"/>
        <v>0</v>
      </c>
      <c r="O261" s="164">
        <f>O262+O266+O274</f>
        <v>54999</v>
      </c>
      <c r="P261" s="164">
        <f t="shared" ref="P261:R261" si="144">P262+P266+P274</f>
        <v>0</v>
      </c>
      <c r="Q261" s="164">
        <f t="shared" si="144"/>
        <v>54999</v>
      </c>
      <c r="R261" s="164">
        <f t="shared" si="144"/>
        <v>0</v>
      </c>
    </row>
    <row r="262" spans="1:18">
      <c r="A262" s="15" t="s">
        <v>90</v>
      </c>
      <c r="B262" s="101">
        <v>906</v>
      </c>
      <c r="C262" s="101" t="s">
        <v>14</v>
      </c>
      <c r="D262" s="101" t="s">
        <v>88</v>
      </c>
      <c r="E262" s="101" t="s">
        <v>677</v>
      </c>
      <c r="F262" s="10"/>
      <c r="G262" s="227">
        <f>G263</f>
        <v>1000</v>
      </c>
      <c r="H262" s="227">
        <f t="shared" ref="H262:R264" si="145">H263</f>
        <v>0</v>
      </c>
      <c r="I262" s="227">
        <f t="shared" si="145"/>
        <v>1000</v>
      </c>
      <c r="J262" s="227">
        <f t="shared" si="145"/>
        <v>0</v>
      </c>
      <c r="K262" s="164">
        <f>K263</f>
        <v>0</v>
      </c>
      <c r="L262" s="164">
        <f t="shared" si="145"/>
        <v>0</v>
      </c>
      <c r="M262" s="164">
        <f t="shared" si="145"/>
        <v>0</v>
      </c>
      <c r="N262" s="164">
        <f t="shared" si="145"/>
        <v>0</v>
      </c>
      <c r="O262" s="164">
        <f>O263</f>
        <v>1000</v>
      </c>
      <c r="P262" s="164">
        <f t="shared" si="145"/>
        <v>0</v>
      </c>
      <c r="Q262" s="164">
        <f t="shared" si="145"/>
        <v>1000</v>
      </c>
      <c r="R262" s="164">
        <f t="shared" si="145"/>
        <v>0</v>
      </c>
    </row>
    <row r="263" spans="1:18" s="135" customFormat="1" ht="75" customHeight="1">
      <c r="A263" s="12" t="s">
        <v>678</v>
      </c>
      <c r="B263" s="101">
        <v>906</v>
      </c>
      <c r="C263" s="101" t="s">
        <v>14</v>
      </c>
      <c r="D263" s="101" t="s">
        <v>88</v>
      </c>
      <c r="E263" s="101" t="s">
        <v>676</v>
      </c>
      <c r="F263" s="101"/>
      <c r="G263" s="226">
        <f>G264</f>
        <v>1000</v>
      </c>
      <c r="H263" s="226">
        <f t="shared" si="145"/>
        <v>0</v>
      </c>
      <c r="I263" s="226">
        <f t="shared" si="145"/>
        <v>1000</v>
      </c>
      <c r="J263" s="226">
        <f t="shared" si="145"/>
        <v>0</v>
      </c>
      <c r="K263" s="96">
        <f>K264</f>
        <v>0</v>
      </c>
      <c r="L263" s="96">
        <f t="shared" si="145"/>
        <v>0</v>
      </c>
      <c r="M263" s="96">
        <f t="shared" si="145"/>
        <v>0</v>
      </c>
      <c r="N263" s="96">
        <f t="shared" si="145"/>
        <v>0</v>
      </c>
      <c r="O263" s="96">
        <f>O264</f>
        <v>1000</v>
      </c>
      <c r="P263" s="96">
        <f t="shared" si="145"/>
        <v>0</v>
      </c>
      <c r="Q263" s="96">
        <f t="shared" si="145"/>
        <v>1000</v>
      </c>
      <c r="R263" s="96">
        <f t="shared" si="145"/>
        <v>0</v>
      </c>
    </row>
    <row r="264" spans="1:18" s="135" customFormat="1" ht="33">
      <c r="A264" s="99" t="s">
        <v>32</v>
      </c>
      <c r="B264" s="101">
        <v>906</v>
      </c>
      <c r="C264" s="101" t="s">
        <v>14</v>
      </c>
      <c r="D264" s="101" t="s">
        <v>88</v>
      </c>
      <c r="E264" s="101" t="s">
        <v>676</v>
      </c>
      <c r="F264" s="101" t="s">
        <v>33</v>
      </c>
      <c r="G264" s="226">
        <f>G265</f>
        <v>1000</v>
      </c>
      <c r="H264" s="226">
        <f t="shared" si="145"/>
        <v>0</v>
      </c>
      <c r="I264" s="226">
        <f t="shared" si="145"/>
        <v>1000</v>
      </c>
      <c r="J264" s="226">
        <f t="shared" si="145"/>
        <v>0</v>
      </c>
      <c r="K264" s="96">
        <f>K265</f>
        <v>0</v>
      </c>
      <c r="L264" s="96">
        <f t="shared" si="145"/>
        <v>0</v>
      </c>
      <c r="M264" s="96">
        <f t="shared" si="145"/>
        <v>0</v>
      </c>
      <c r="N264" s="96">
        <f t="shared" si="145"/>
        <v>0</v>
      </c>
      <c r="O264" s="96">
        <f>O265</f>
        <v>1000</v>
      </c>
      <c r="P264" s="96">
        <f t="shared" si="145"/>
        <v>0</v>
      </c>
      <c r="Q264" s="96">
        <f t="shared" si="145"/>
        <v>1000</v>
      </c>
      <c r="R264" s="96">
        <f t="shared" si="145"/>
        <v>0</v>
      </c>
    </row>
    <row r="265" spans="1:18" s="135" customFormat="1" ht="66">
      <c r="A265" s="12" t="s">
        <v>449</v>
      </c>
      <c r="B265" s="101">
        <v>906</v>
      </c>
      <c r="C265" s="101" t="s">
        <v>14</v>
      </c>
      <c r="D265" s="101" t="s">
        <v>88</v>
      </c>
      <c r="E265" s="101" t="s">
        <v>676</v>
      </c>
      <c r="F265" s="101" t="s">
        <v>87</v>
      </c>
      <c r="G265" s="226">
        <v>1000</v>
      </c>
      <c r="H265" s="226"/>
      <c r="I265" s="226">
        <v>1000</v>
      </c>
      <c r="J265" s="226"/>
      <c r="K265" s="96"/>
      <c r="L265" s="96"/>
      <c r="M265" s="96"/>
      <c r="N265" s="96"/>
      <c r="O265" s="96">
        <f>G265+K265</f>
        <v>1000</v>
      </c>
      <c r="P265" s="96">
        <f>H265+L265</f>
        <v>0</v>
      </c>
      <c r="Q265" s="96">
        <f>I265+M265</f>
        <v>1000</v>
      </c>
      <c r="R265" s="96">
        <f>J265+N265</f>
        <v>0</v>
      </c>
    </row>
    <row r="266" spans="1:18" ht="33">
      <c r="A266" s="12" t="s">
        <v>62</v>
      </c>
      <c r="B266" s="10">
        <v>906</v>
      </c>
      <c r="C266" s="10" t="s">
        <v>14</v>
      </c>
      <c r="D266" s="10" t="s">
        <v>88</v>
      </c>
      <c r="E266" s="10" t="s">
        <v>199</v>
      </c>
      <c r="F266" s="10"/>
      <c r="G266" s="227">
        <f t="shared" ref="G266:R266" si="146">G267</f>
        <v>53999</v>
      </c>
      <c r="H266" s="227">
        <f t="shared" si="146"/>
        <v>0</v>
      </c>
      <c r="I266" s="227">
        <f t="shared" si="146"/>
        <v>53999</v>
      </c>
      <c r="J266" s="227">
        <f t="shared" si="146"/>
        <v>0</v>
      </c>
      <c r="K266" s="164">
        <f t="shared" si="146"/>
        <v>0</v>
      </c>
      <c r="L266" s="164">
        <f t="shared" si="146"/>
        <v>0</v>
      </c>
      <c r="M266" s="164">
        <f t="shared" si="146"/>
        <v>0</v>
      </c>
      <c r="N266" s="164">
        <f t="shared" si="146"/>
        <v>0</v>
      </c>
      <c r="O266" s="164">
        <f t="shared" si="146"/>
        <v>53999</v>
      </c>
      <c r="P266" s="164">
        <f t="shared" si="146"/>
        <v>0</v>
      </c>
      <c r="Q266" s="164">
        <f t="shared" si="146"/>
        <v>53999</v>
      </c>
      <c r="R266" s="164">
        <f t="shared" si="146"/>
        <v>0</v>
      </c>
    </row>
    <row r="267" spans="1:18" ht="49.5">
      <c r="A267" s="12" t="s">
        <v>91</v>
      </c>
      <c r="B267" s="10">
        <v>906</v>
      </c>
      <c r="C267" s="10" t="s">
        <v>14</v>
      </c>
      <c r="D267" s="10" t="s">
        <v>88</v>
      </c>
      <c r="E267" s="10" t="s">
        <v>200</v>
      </c>
      <c r="F267" s="10"/>
      <c r="G267" s="227">
        <f t="shared" ref="G267:J267" si="147">G268+G270+G272</f>
        <v>53999</v>
      </c>
      <c r="H267" s="227">
        <f t="shared" si="147"/>
        <v>0</v>
      </c>
      <c r="I267" s="227">
        <f t="shared" si="147"/>
        <v>53999</v>
      </c>
      <c r="J267" s="227">
        <f t="shared" si="147"/>
        <v>0</v>
      </c>
      <c r="K267" s="164">
        <f t="shared" ref="K267:R267" si="148">K268+K270+K272</f>
        <v>0</v>
      </c>
      <c r="L267" s="164">
        <f t="shared" si="148"/>
        <v>0</v>
      </c>
      <c r="M267" s="164">
        <f t="shared" si="148"/>
        <v>0</v>
      </c>
      <c r="N267" s="164">
        <f t="shared" si="148"/>
        <v>0</v>
      </c>
      <c r="O267" s="164">
        <f t="shared" si="148"/>
        <v>53999</v>
      </c>
      <c r="P267" s="164">
        <f t="shared" si="148"/>
        <v>0</v>
      </c>
      <c r="Q267" s="164">
        <f t="shared" si="148"/>
        <v>53999</v>
      </c>
      <c r="R267" s="164">
        <f t="shared" si="148"/>
        <v>0</v>
      </c>
    </row>
    <row r="268" spans="1:18" ht="67.5" customHeight="1">
      <c r="A268" s="12" t="s">
        <v>21</v>
      </c>
      <c r="B268" s="10">
        <v>906</v>
      </c>
      <c r="C268" s="10" t="s">
        <v>14</v>
      </c>
      <c r="D268" s="10" t="s">
        <v>88</v>
      </c>
      <c r="E268" s="10" t="s">
        <v>200</v>
      </c>
      <c r="F268" s="10" t="s">
        <v>22</v>
      </c>
      <c r="G268" s="227">
        <f t="shared" ref="G268:R268" si="149">G269</f>
        <v>51524</v>
      </c>
      <c r="H268" s="227">
        <f t="shared" si="149"/>
        <v>0</v>
      </c>
      <c r="I268" s="227">
        <f t="shared" si="149"/>
        <v>51524</v>
      </c>
      <c r="J268" s="227">
        <f t="shared" si="149"/>
        <v>0</v>
      </c>
      <c r="K268" s="164">
        <f t="shared" si="149"/>
        <v>0</v>
      </c>
      <c r="L268" s="164">
        <f t="shared" si="149"/>
        <v>0</v>
      </c>
      <c r="M268" s="164">
        <f t="shared" si="149"/>
        <v>0</v>
      </c>
      <c r="N268" s="164">
        <f t="shared" si="149"/>
        <v>0</v>
      </c>
      <c r="O268" s="164">
        <f t="shared" si="149"/>
        <v>51524</v>
      </c>
      <c r="P268" s="164">
        <f t="shared" si="149"/>
        <v>0</v>
      </c>
      <c r="Q268" s="164">
        <f t="shared" si="149"/>
        <v>51524</v>
      </c>
      <c r="R268" s="164">
        <f t="shared" si="149"/>
        <v>0</v>
      </c>
    </row>
    <row r="269" spans="1:18">
      <c r="A269" s="12" t="s">
        <v>45</v>
      </c>
      <c r="B269" s="10">
        <v>906</v>
      </c>
      <c r="C269" s="10" t="s">
        <v>14</v>
      </c>
      <c r="D269" s="10" t="s">
        <v>88</v>
      </c>
      <c r="E269" s="10" t="s">
        <v>200</v>
      </c>
      <c r="F269" s="10" t="s">
        <v>53</v>
      </c>
      <c r="G269" s="226">
        <f>51059+465</f>
        <v>51524</v>
      </c>
      <c r="H269" s="226"/>
      <c r="I269" s="226">
        <f>51059+465</f>
        <v>51524</v>
      </c>
      <c r="J269" s="233"/>
      <c r="K269" s="96"/>
      <c r="L269" s="96"/>
      <c r="M269" s="96"/>
      <c r="N269" s="170"/>
      <c r="O269" s="96">
        <f>G269+K269</f>
        <v>51524</v>
      </c>
      <c r="P269" s="96">
        <f>H269+L269</f>
        <v>0</v>
      </c>
      <c r="Q269" s="96">
        <f>I269+M269</f>
        <v>51524</v>
      </c>
      <c r="R269" s="96">
        <f>J269+N269</f>
        <v>0</v>
      </c>
    </row>
    <row r="270" spans="1:18" ht="33">
      <c r="A270" s="12" t="s">
        <v>172</v>
      </c>
      <c r="B270" s="10">
        <v>906</v>
      </c>
      <c r="C270" s="10" t="s">
        <v>14</v>
      </c>
      <c r="D270" s="10" t="s">
        <v>88</v>
      </c>
      <c r="E270" s="10" t="s">
        <v>200</v>
      </c>
      <c r="F270" s="10" t="s">
        <v>16</v>
      </c>
      <c r="G270" s="227">
        <f t="shared" ref="G270:R270" si="150">G271</f>
        <v>2445</v>
      </c>
      <c r="H270" s="227">
        <f t="shared" si="150"/>
        <v>0</v>
      </c>
      <c r="I270" s="227">
        <f t="shared" si="150"/>
        <v>2445</v>
      </c>
      <c r="J270" s="227">
        <f t="shared" si="150"/>
        <v>0</v>
      </c>
      <c r="K270" s="164">
        <f t="shared" si="150"/>
        <v>0</v>
      </c>
      <c r="L270" s="164">
        <f t="shared" si="150"/>
        <v>0</v>
      </c>
      <c r="M270" s="164">
        <f t="shared" si="150"/>
        <v>0</v>
      </c>
      <c r="N270" s="164">
        <f t="shared" si="150"/>
        <v>0</v>
      </c>
      <c r="O270" s="164">
        <f t="shared" si="150"/>
        <v>2445</v>
      </c>
      <c r="P270" s="164">
        <f t="shared" si="150"/>
        <v>0</v>
      </c>
      <c r="Q270" s="164">
        <f t="shared" si="150"/>
        <v>2445</v>
      </c>
      <c r="R270" s="164">
        <f t="shared" si="150"/>
        <v>0</v>
      </c>
    </row>
    <row r="271" spans="1:18" ht="33">
      <c r="A271" s="12" t="s">
        <v>44</v>
      </c>
      <c r="B271" s="10">
        <v>906</v>
      </c>
      <c r="C271" s="10" t="s">
        <v>14</v>
      </c>
      <c r="D271" s="10" t="s">
        <v>88</v>
      </c>
      <c r="E271" s="10" t="s">
        <v>200</v>
      </c>
      <c r="F271" s="10" t="s">
        <v>51</v>
      </c>
      <c r="G271" s="226">
        <v>2445</v>
      </c>
      <c r="H271" s="226"/>
      <c r="I271" s="226">
        <v>2445</v>
      </c>
      <c r="J271" s="233"/>
      <c r="K271" s="96"/>
      <c r="L271" s="96"/>
      <c r="M271" s="96"/>
      <c r="N271" s="170"/>
      <c r="O271" s="96">
        <f>G271+K271</f>
        <v>2445</v>
      </c>
      <c r="P271" s="96">
        <f>H271+L271</f>
        <v>0</v>
      </c>
      <c r="Q271" s="96">
        <f>I271+M271</f>
        <v>2445</v>
      </c>
      <c r="R271" s="96">
        <f>J271+N271</f>
        <v>0</v>
      </c>
    </row>
    <row r="272" spans="1:18">
      <c r="A272" s="12" t="s">
        <v>19</v>
      </c>
      <c r="B272" s="10">
        <v>906</v>
      </c>
      <c r="C272" s="10" t="s">
        <v>14</v>
      </c>
      <c r="D272" s="10" t="s">
        <v>88</v>
      </c>
      <c r="E272" s="10" t="s">
        <v>200</v>
      </c>
      <c r="F272" s="10" t="s">
        <v>20</v>
      </c>
      <c r="G272" s="226">
        <f t="shared" ref="G272:R272" si="151">G273</f>
        <v>30</v>
      </c>
      <c r="H272" s="226">
        <f t="shared" si="151"/>
        <v>0</v>
      </c>
      <c r="I272" s="226">
        <f t="shared" si="151"/>
        <v>30</v>
      </c>
      <c r="J272" s="227">
        <f t="shared" si="151"/>
        <v>0</v>
      </c>
      <c r="K272" s="96">
        <f t="shared" si="151"/>
        <v>0</v>
      </c>
      <c r="L272" s="96">
        <f t="shared" si="151"/>
        <v>0</v>
      </c>
      <c r="M272" s="96">
        <f t="shared" si="151"/>
        <v>0</v>
      </c>
      <c r="N272" s="164">
        <f t="shared" si="151"/>
        <v>0</v>
      </c>
      <c r="O272" s="96">
        <f t="shared" si="151"/>
        <v>30</v>
      </c>
      <c r="P272" s="96">
        <f t="shared" si="151"/>
        <v>0</v>
      </c>
      <c r="Q272" s="96">
        <f t="shared" si="151"/>
        <v>30</v>
      </c>
      <c r="R272" s="164">
        <f t="shared" si="151"/>
        <v>0</v>
      </c>
    </row>
    <row r="273" spans="1:18">
      <c r="A273" s="29" t="s">
        <v>48</v>
      </c>
      <c r="B273" s="10">
        <v>906</v>
      </c>
      <c r="C273" s="10" t="s">
        <v>14</v>
      </c>
      <c r="D273" s="10" t="s">
        <v>88</v>
      </c>
      <c r="E273" s="10" t="s">
        <v>200</v>
      </c>
      <c r="F273" s="10" t="s">
        <v>50</v>
      </c>
      <c r="G273" s="226">
        <v>30</v>
      </c>
      <c r="H273" s="226"/>
      <c r="I273" s="226">
        <v>30</v>
      </c>
      <c r="J273" s="233"/>
      <c r="K273" s="96"/>
      <c r="L273" s="96"/>
      <c r="M273" s="96"/>
      <c r="N273" s="170"/>
      <c r="O273" s="96">
        <f>G273+K273</f>
        <v>30</v>
      </c>
      <c r="P273" s="96">
        <f>H273+L273</f>
        <v>0</v>
      </c>
      <c r="Q273" s="96">
        <f>I273+M273</f>
        <v>30</v>
      </c>
      <c r="R273" s="96">
        <f>J273+N273</f>
        <v>0</v>
      </c>
    </row>
    <row r="274" spans="1:18" s="83" customFormat="1" hidden="1">
      <c r="A274" s="137" t="s">
        <v>360</v>
      </c>
      <c r="B274" s="89">
        <v>906</v>
      </c>
      <c r="C274" s="89" t="s">
        <v>14</v>
      </c>
      <c r="D274" s="89" t="s">
        <v>88</v>
      </c>
      <c r="E274" s="89" t="s">
        <v>403</v>
      </c>
      <c r="F274" s="89"/>
      <c r="G274" s="226">
        <f>G275</f>
        <v>0</v>
      </c>
      <c r="H274" s="226">
        <f t="shared" ref="H274:R275" si="152">H275</f>
        <v>0</v>
      </c>
      <c r="I274" s="226">
        <f t="shared" si="152"/>
        <v>0</v>
      </c>
      <c r="J274" s="226">
        <f t="shared" si="152"/>
        <v>0</v>
      </c>
      <c r="K274" s="87">
        <f>K275</f>
        <v>0</v>
      </c>
      <c r="L274" s="87">
        <f t="shared" si="152"/>
        <v>0</v>
      </c>
      <c r="M274" s="87">
        <f t="shared" si="152"/>
        <v>0</v>
      </c>
      <c r="N274" s="87">
        <f t="shared" si="152"/>
        <v>0</v>
      </c>
      <c r="O274" s="87">
        <f>O275</f>
        <v>0</v>
      </c>
      <c r="P274" s="87">
        <f t="shared" si="152"/>
        <v>0</v>
      </c>
      <c r="Q274" s="87">
        <f t="shared" si="152"/>
        <v>0</v>
      </c>
      <c r="R274" s="87">
        <f t="shared" si="152"/>
        <v>0</v>
      </c>
    </row>
    <row r="275" spans="1:18" s="83" customFormat="1" ht="33" hidden="1">
      <c r="A275" s="84" t="s">
        <v>32</v>
      </c>
      <c r="B275" s="89">
        <v>906</v>
      </c>
      <c r="C275" s="89" t="s">
        <v>14</v>
      </c>
      <c r="D275" s="89" t="s">
        <v>88</v>
      </c>
      <c r="E275" s="89" t="s">
        <v>403</v>
      </c>
      <c r="F275" s="89" t="s">
        <v>33</v>
      </c>
      <c r="G275" s="226">
        <f>G276</f>
        <v>0</v>
      </c>
      <c r="H275" s="226">
        <f t="shared" si="152"/>
        <v>0</v>
      </c>
      <c r="I275" s="226">
        <f t="shared" si="152"/>
        <v>0</v>
      </c>
      <c r="J275" s="226">
        <f t="shared" si="152"/>
        <v>0</v>
      </c>
      <c r="K275" s="87">
        <f>K276</f>
        <v>0</v>
      </c>
      <c r="L275" s="87">
        <f t="shared" si="152"/>
        <v>0</v>
      </c>
      <c r="M275" s="87">
        <f t="shared" si="152"/>
        <v>0</v>
      </c>
      <c r="N275" s="87">
        <f t="shared" si="152"/>
        <v>0</v>
      </c>
      <c r="O275" s="87">
        <f>O276</f>
        <v>0</v>
      </c>
      <c r="P275" s="87">
        <f t="shared" si="152"/>
        <v>0</v>
      </c>
      <c r="Q275" s="87">
        <f t="shared" si="152"/>
        <v>0</v>
      </c>
      <c r="R275" s="87">
        <f t="shared" si="152"/>
        <v>0</v>
      </c>
    </row>
    <row r="276" spans="1:18" s="83" customFormat="1" ht="66" hidden="1">
      <c r="A276" s="84" t="s">
        <v>430</v>
      </c>
      <c r="B276" s="89">
        <v>906</v>
      </c>
      <c r="C276" s="89" t="s">
        <v>14</v>
      </c>
      <c r="D276" s="89" t="s">
        <v>88</v>
      </c>
      <c r="E276" s="89" t="s">
        <v>403</v>
      </c>
      <c r="F276" s="89" t="s">
        <v>87</v>
      </c>
      <c r="G276" s="226"/>
      <c r="H276" s="226"/>
      <c r="I276" s="226"/>
      <c r="J276" s="226"/>
      <c r="K276" s="87"/>
      <c r="L276" s="87"/>
      <c r="M276" s="87"/>
      <c r="N276" s="87"/>
      <c r="O276" s="87">
        <f>G276+K276</f>
        <v>0</v>
      </c>
      <c r="P276" s="87">
        <f>H276+L276</f>
        <v>0</v>
      </c>
      <c r="Q276" s="87">
        <f>I276+M276</f>
        <v>0</v>
      </c>
      <c r="R276" s="87">
        <f>J276+N276</f>
        <v>0</v>
      </c>
    </row>
    <row r="277" spans="1:18">
      <c r="A277" s="12" t="s">
        <v>17</v>
      </c>
      <c r="B277" s="10">
        <v>906</v>
      </c>
      <c r="C277" s="10" t="s">
        <v>14</v>
      </c>
      <c r="D277" s="10" t="s">
        <v>88</v>
      </c>
      <c r="E277" s="9" t="s">
        <v>55</v>
      </c>
      <c r="F277" s="10"/>
      <c r="G277" s="226">
        <f t="shared" ref="G277:R280" si="153">G278</f>
        <v>0</v>
      </c>
      <c r="H277" s="226">
        <f t="shared" si="153"/>
        <v>0</v>
      </c>
      <c r="I277" s="226">
        <f t="shared" si="153"/>
        <v>242</v>
      </c>
      <c r="J277" s="226">
        <f t="shared" si="153"/>
        <v>0</v>
      </c>
      <c r="K277" s="96">
        <f t="shared" si="153"/>
        <v>0</v>
      </c>
      <c r="L277" s="96">
        <f t="shared" si="153"/>
        <v>0</v>
      </c>
      <c r="M277" s="96">
        <f t="shared" si="153"/>
        <v>0</v>
      </c>
      <c r="N277" s="96">
        <f t="shared" si="153"/>
        <v>0</v>
      </c>
      <c r="O277" s="96">
        <f t="shared" si="153"/>
        <v>0</v>
      </c>
      <c r="P277" s="96">
        <f t="shared" si="153"/>
        <v>0</v>
      </c>
      <c r="Q277" s="96">
        <f t="shared" si="153"/>
        <v>242</v>
      </c>
      <c r="R277" s="96">
        <f t="shared" si="153"/>
        <v>0</v>
      </c>
    </row>
    <row r="278" spans="1:18">
      <c r="A278" s="12" t="s">
        <v>15</v>
      </c>
      <c r="B278" s="10">
        <v>906</v>
      </c>
      <c r="C278" s="10" t="s">
        <v>14</v>
      </c>
      <c r="D278" s="10" t="s">
        <v>88</v>
      </c>
      <c r="E278" s="10" t="s">
        <v>60</v>
      </c>
      <c r="F278" s="10"/>
      <c r="G278" s="226">
        <f t="shared" si="153"/>
        <v>0</v>
      </c>
      <c r="H278" s="226">
        <f t="shared" si="153"/>
        <v>0</v>
      </c>
      <c r="I278" s="226">
        <f t="shared" si="153"/>
        <v>242</v>
      </c>
      <c r="J278" s="226">
        <f t="shared" si="153"/>
        <v>0</v>
      </c>
      <c r="K278" s="96">
        <f t="shared" si="153"/>
        <v>0</v>
      </c>
      <c r="L278" s="96">
        <f t="shared" si="153"/>
        <v>0</v>
      </c>
      <c r="M278" s="96">
        <f t="shared" si="153"/>
        <v>0</v>
      </c>
      <c r="N278" s="96">
        <f t="shared" si="153"/>
        <v>0</v>
      </c>
      <c r="O278" s="96">
        <f t="shared" si="153"/>
        <v>0</v>
      </c>
      <c r="P278" s="96">
        <f t="shared" si="153"/>
        <v>0</v>
      </c>
      <c r="Q278" s="96">
        <f t="shared" si="153"/>
        <v>242</v>
      </c>
      <c r="R278" s="96">
        <f t="shared" si="153"/>
        <v>0</v>
      </c>
    </row>
    <row r="279" spans="1:18" ht="49.5">
      <c r="A279" s="12" t="s">
        <v>89</v>
      </c>
      <c r="B279" s="10">
        <v>906</v>
      </c>
      <c r="C279" s="10" t="s">
        <v>14</v>
      </c>
      <c r="D279" s="10" t="s">
        <v>88</v>
      </c>
      <c r="E279" s="10" t="s">
        <v>639</v>
      </c>
      <c r="F279" s="10"/>
      <c r="G279" s="226">
        <f t="shared" si="153"/>
        <v>0</v>
      </c>
      <c r="H279" s="226">
        <f t="shared" si="153"/>
        <v>0</v>
      </c>
      <c r="I279" s="226">
        <f t="shared" si="153"/>
        <v>242</v>
      </c>
      <c r="J279" s="226">
        <f t="shared" si="153"/>
        <v>0</v>
      </c>
      <c r="K279" s="96">
        <f t="shared" si="153"/>
        <v>0</v>
      </c>
      <c r="L279" s="96">
        <f t="shared" si="153"/>
        <v>0</v>
      </c>
      <c r="M279" s="96">
        <f t="shared" si="153"/>
        <v>0</v>
      </c>
      <c r="N279" s="96">
        <f t="shared" si="153"/>
        <v>0</v>
      </c>
      <c r="O279" s="96">
        <f t="shared" si="153"/>
        <v>0</v>
      </c>
      <c r="P279" s="96">
        <f t="shared" si="153"/>
        <v>0</v>
      </c>
      <c r="Q279" s="96">
        <f t="shared" si="153"/>
        <v>242</v>
      </c>
      <c r="R279" s="96">
        <f t="shared" si="153"/>
        <v>0</v>
      </c>
    </row>
    <row r="280" spans="1:18" ht="33">
      <c r="A280" s="12" t="s">
        <v>172</v>
      </c>
      <c r="B280" s="10">
        <v>906</v>
      </c>
      <c r="C280" s="10" t="s">
        <v>14</v>
      </c>
      <c r="D280" s="10" t="s">
        <v>88</v>
      </c>
      <c r="E280" s="10" t="s">
        <v>639</v>
      </c>
      <c r="F280" s="10" t="s">
        <v>16</v>
      </c>
      <c r="G280" s="226">
        <f t="shared" si="153"/>
        <v>0</v>
      </c>
      <c r="H280" s="226">
        <f t="shared" si="153"/>
        <v>0</v>
      </c>
      <c r="I280" s="226">
        <f t="shared" si="153"/>
        <v>242</v>
      </c>
      <c r="J280" s="226">
        <f t="shared" si="153"/>
        <v>0</v>
      </c>
      <c r="K280" s="96">
        <f t="shared" si="153"/>
        <v>0</v>
      </c>
      <c r="L280" s="96">
        <f t="shared" si="153"/>
        <v>0</v>
      </c>
      <c r="M280" s="96">
        <f t="shared" si="153"/>
        <v>0</v>
      </c>
      <c r="N280" s="96">
        <f t="shared" si="153"/>
        <v>0</v>
      </c>
      <c r="O280" s="96">
        <f t="shared" si="153"/>
        <v>0</v>
      </c>
      <c r="P280" s="96">
        <f t="shared" si="153"/>
        <v>0</v>
      </c>
      <c r="Q280" s="96">
        <f t="shared" si="153"/>
        <v>242</v>
      </c>
      <c r="R280" s="96">
        <f t="shared" si="153"/>
        <v>0</v>
      </c>
    </row>
    <row r="281" spans="1:18" ht="33">
      <c r="A281" s="12" t="s">
        <v>44</v>
      </c>
      <c r="B281" s="10">
        <v>906</v>
      </c>
      <c r="C281" s="10" t="s">
        <v>14</v>
      </c>
      <c r="D281" s="10" t="s">
        <v>88</v>
      </c>
      <c r="E281" s="10" t="s">
        <v>639</v>
      </c>
      <c r="F281" s="10" t="s">
        <v>51</v>
      </c>
      <c r="G281" s="226"/>
      <c r="H281" s="226"/>
      <c r="I281" s="226">
        <v>242</v>
      </c>
      <c r="J281" s="226"/>
      <c r="K281" s="96"/>
      <c r="L281" s="96"/>
      <c r="M281" s="96"/>
      <c r="N281" s="96"/>
      <c r="O281" s="96">
        <f>G281+K281</f>
        <v>0</v>
      </c>
      <c r="P281" s="96">
        <f>H281+L281</f>
        <v>0</v>
      </c>
      <c r="Q281" s="96">
        <f>I281+M281</f>
        <v>242</v>
      </c>
      <c r="R281" s="96">
        <f>J281+N281</f>
        <v>0</v>
      </c>
    </row>
    <row r="282" spans="1:18">
      <c r="A282" s="12"/>
      <c r="B282" s="10"/>
      <c r="C282" s="10"/>
      <c r="D282" s="10"/>
      <c r="E282" s="10"/>
      <c r="F282" s="10"/>
      <c r="G282" s="226"/>
      <c r="H282" s="226"/>
      <c r="I282" s="226"/>
      <c r="J282" s="226"/>
      <c r="K282" s="96"/>
      <c r="L282" s="96"/>
      <c r="M282" s="96"/>
      <c r="N282" s="96"/>
      <c r="O282" s="96"/>
      <c r="P282" s="96"/>
      <c r="Q282" s="96"/>
      <c r="R282" s="96"/>
    </row>
    <row r="283" spans="1:18" ht="37.5">
      <c r="A283" s="25" t="s">
        <v>92</v>
      </c>
      <c r="B283" s="26">
        <v>906</v>
      </c>
      <c r="C283" s="26" t="s">
        <v>39</v>
      </c>
      <c r="D283" s="26" t="s">
        <v>80</v>
      </c>
      <c r="E283" s="27"/>
      <c r="F283" s="26"/>
      <c r="G283" s="229">
        <f t="shared" ref="G283:R287" si="154">G284</f>
        <v>3884</v>
      </c>
      <c r="H283" s="229">
        <f t="shared" si="154"/>
        <v>0</v>
      </c>
      <c r="I283" s="229">
        <f t="shared" si="154"/>
        <v>3884</v>
      </c>
      <c r="J283" s="229">
        <f t="shared" si="154"/>
        <v>0</v>
      </c>
      <c r="K283" s="166">
        <f t="shared" si="154"/>
        <v>0</v>
      </c>
      <c r="L283" s="166">
        <f t="shared" si="154"/>
        <v>0</v>
      </c>
      <c r="M283" s="166">
        <f t="shared" si="154"/>
        <v>0</v>
      </c>
      <c r="N283" s="166">
        <f t="shared" si="154"/>
        <v>0</v>
      </c>
      <c r="O283" s="166">
        <f t="shared" si="154"/>
        <v>3884</v>
      </c>
      <c r="P283" s="166">
        <f t="shared" si="154"/>
        <v>0</v>
      </c>
      <c r="Q283" s="166">
        <f t="shared" si="154"/>
        <v>3884</v>
      </c>
      <c r="R283" s="166">
        <f t="shared" si="154"/>
        <v>0</v>
      </c>
    </row>
    <row r="284" spans="1:18" ht="82.5">
      <c r="A284" s="12" t="s">
        <v>458</v>
      </c>
      <c r="B284" s="10">
        <v>906</v>
      </c>
      <c r="C284" s="10" t="s">
        <v>39</v>
      </c>
      <c r="D284" s="10" t="s">
        <v>80</v>
      </c>
      <c r="E284" s="10" t="s">
        <v>460</v>
      </c>
      <c r="F284" s="10"/>
      <c r="G284" s="227">
        <f t="shared" si="154"/>
        <v>3884</v>
      </c>
      <c r="H284" s="227">
        <f t="shared" si="154"/>
        <v>0</v>
      </c>
      <c r="I284" s="227">
        <f t="shared" si="154"/>
        <v>3884</v>
      </c>
      <c r="J284" s="227">
        <f t="shared" si="154"/>
        <v>0</v>
      </c>
      <c r="K284" s="164">
        <f t="shared" si="154"/>
        <v>0</v>
      </c>
      <c r="L284" s="164">
        <f t="shared" si="154"/>
        <v>0</v>
      </c>
      <c r="M284" s="164">
        <f t="shared" si="154"/>
        <v>0</v>
      </c>
      <c r="N284" s="164">
        <f t="shared" si="154"/>
        <v>0</v>
      </c>
      <c r="O284" s="164">
        <f t="shared" si="154"/>
        <v>3884</v>
      </c>
      <c r="P284" s="164">
        <f t="shared" si="154"/>
        <v>0</v>
      </c>
      <c r="Q284" s="164">
        <f t="shared" si="154"/>
        <v>3884</v>
      </c>
      <c r="R284" s="164">
        <f t="shared" si="154"/>
        <v>0</v>
      </c>
    </row>
    <row r="285" spans="1:18" ht="33">
      <c r="A285" s="12" t="s">
        <v>54</v>
      </c>
      <c r="B285" s="10">
        <v>906</v>
      </c>
      <c r="C285" s="10" t="s">
        <v>39</v>
      </c>
      <c r="D285" s="10" t="s">
        <v>80</v>
      </c>
      <c r="E285" s="10" t="s">
        <v>464</v>
      </c>
      <c r="F285" s="10"/>
      <c r="G285" s="227">
        <f t="shared" si="154"/>
        <v>3884</v>
      </c>
      <c r="H285" s="227">
        <f t="shared" si="154"/>
        <v>0</v>
      </c>
      <c r="I285" s="227">
        <f t="shared" si="154"/>
        <v>3884</v>
      </c>
      <c r="J285" s="227">
        <f t="shared" si="154"/>
        <v>0</v>
      </c>
      <c r="K285" s="164">
        <f t="shared" si="154"/>
        <v>0</v>
      </c>
      <c r="L285" s="164">
        <f t="shared" si="154"/>
        <v>0</v>
      </c>
      <c r="M285" s="164">
        <f t="shared" si="154"/>
        <v>0</v>
      </c>
      <c r="N285" s="164">
        <f t="shared" si="154"/>
        <v>0</v>
      </c>
      <c r="O285" s="164">
        <f t="shared" si="154"/>
        <v>3884</v>
      </c>
      <c r="P285" s="164">
        <f t="shared" si="154"/>
        <v>0</v>
      </c>
      <c r="Q285" s="164">
        <f t="shared" si="154"/>
        <v>3884</v>
      </c>
      <c r="R285" s="164">
        <f t="shared" si="154"/>
        <v>0</v>
      </c>
    </row>
    <row r="286" spans="1:18" ht="49.5">
      <c r="A286" s="12" t="s">
        <v>463</v>
      </c>
      <c r="B286" s="10">
        <v>906</v>
      </c>
      <c r="C286" s="10" t="s">
        <v>39</v>
      </c>
      <c r="D286" s="10" t="s">
        <v>80</v>
      </c>
      <c r="E286" s="10" t="s">
        <v>465</v>
      </c>
      <c r="F286" s="10"/>
      <c r="G286" s="227">
        <f t="shared" si="154"/>
        <v>3884</v>
      </c>
      <c r="H286" s="227">
        <f t="shared" si="154"/>
        <v>0</v>
      </c>
      <c r="I286" s="227">
        <f t="shared" si="154"/>
        <v>3884</v>
      </c>
      <c r="J286" s="227">
        <f t="shared" si="154"/>
        <v>0</v>
      </c>
      <c r="K286" s="164">
        <f t="shared" si="154"/>
        <v>0</v>
      </c>
      <c r="L286" s="164">
        <f t="shared" si="154"/>
        <v>0</v>
      </c>
      <c r="M286" s="164">
        <f t="shared" si="154"/>
        <v>0</v>
      </c>
      <c r="N286" s="164">
        <f t="shared" si="154"/>
        <v>0</v>
      </c>
      <c r="O286" s="164">
        <f t="shared" si="154"/>
        <v>3884</v>
      </c>
      <c r="P286" s="164">
        <f t="shared" si="154"/>
        <v>0</v>
      </c>
      <c r="Q286" s="164">
        <f t="shared" si="154"/>
        <v>3884</v>
      </c>
      <c r="R286" s="164">
        <f t="shared" si="154"/>
        <v>0</v>
      </c>
    </row>
    <row r="287" spans="1:18" ht="33">
      <c r="A287" s="12" t="s">
        <v>32</v>
      </c>
      <c r="B287" s="10">
        <v>906</v>
      </c>
      <c r="C287" s="10" t="s">
        <v>39</v>
      </c>
      <c r="D287" s="10" t="s">
        <v>80</v>
      </c>
      <c r="E287" s="10" t="s">
        <v>465</v>
      </c>
      <c r="F287" s="10" t="s">
        <v>33</v>
      </c>
      <c r="G287" s="227">
        <f t="shared" si="154"/>
        <v>3884</v>
      </c>
      <c r="H287" s="227">
        <f t="shared" si="154"/>
        <v>0</v>
      </c>
      <c r="I287" s="227">
        <f t="shared" si="154"/>
        <v>3884</v>
      </c>
      <c r="J287" s="227">
        <f t="shared" si="154"/>
        <v>0</v>
      </c>
      <c r="K287" s="164">
        <f t="shared" si="154"/>
        <v>0</v>
      </c>
      <c r="L287" s="164">
        <f t="shared" si="154"/>
        <v>0</v>
      </c>
      <c r="M287" s="164">
        <f t="shared" si="154"/>
        <v>0</v>
      </c>
      <c r="N287" s="164">
        <f t="shared" si="154"/>
        <v>0</v>
      </c>
      <c r="O287" s="164">
        <f t="shared" si="154"/>
        <v>3884</v>
      </c>
      <c r="P287" s="164">
        <f t="shared" si="154"/>
        <v>0</v>
      </c>
      <c r="Q287" s="164">
        <f t="shared" si="154"/>
        <v>3884</v>
      </c>
      <c r="R287" s="164">
        <f t="shared" si="154"/>
        <v>0</v>
      </c>
    </row>
    <row r="288" spans="1:18">
      <c r="A288" s="12" t="s">
        <v>46</v>
      </c>
      <c r="B288" s="10">
        <v>906</v>
      </c>
      <c r="C288" s="10" t="s">
        <v>39</v>
      </c>
      <c r="D288" s="10" t="s">
        <v>80</v>
      </c>
      <c r="E288" s="10" t="s">
        <v>465</v>
      </c>
      <c r="F288" s="10" t="s">
        <v>52</v>
      </c>
      <c r="G288" s="226">
        <f>3875+9</f>
        <v>3884</v>
      </c>
      <c r="H288" s="226"/>
      <c r="I288" s="226">
        <f>3875+9</f>
        <v>3884</v>
      </c>
      <c r="J288" s="226"/>
      <c r="K288" s="96"/>
      <c r="L288" s="96"/>
      <c r="M288" s="96"/>
      <c r="N288" s="96"/>
      <c r="O288" s="96">
        <f>G288+K288</f>
        <v>3884</v>
      </c>
      <c r="P288" s="96">
        <f>H288+L288</f>
        <v>0</v>
      </c>
      <c r="Q288" s="96">
        <f>I288+M288</f>
        <v>3884</v>
      </c>
      <c r="R288" s="96">
        <f>J288+N288</f>
        <v>0</v>
      </c>
    </row>
    <row r="289" spans="1:18">
      <c r="A289" s="12"/>
      <c r="B289" s="10"/>
      <c r="C289" s="10"/>
      <c r="D289" s="10"/>
      <c r="E289" s="10"/>
      <c r="F289" s="10"/>
      <c r="G289" s="226"/>
      <c r="H289" s="226"/>
      <c r="I289" s="226"/>
      <c r="J289" s="226"/>
      <c r="K289" s="96"/>
      <c r="L289" s="96"/>
      <c r="M289" s="96"/>
      <c r="N289" s="96"/>
      <c r="O289" s="96"/>
      <c r="P289" s="96"/>
      <c r="Q289" s="96"/>
      <c r="R289" s="96"/>
    </row>
    <row r="290" spans="1:18" ht="60.75">
      <c r="A290" s="21" t="s">
        <v>254</v>
      </c>
      <c r="B290" s="50">
        <v>909</v>
      </c>
      <c r="C290" s="51"/>
      <c r="D290" s="51"/>
      <c r="E290" s="52"/>
      <c r="F290" s="51"/>
      <c r="G290" s="231">
        <f t="shared" ref="G290:R290" si="155">G291+G299+G321+G363</f>
        <v>1763706</v>
      </c>
      <c r="H290" s="231">
        <f t="shared" si="155"/>
        <v>818806</v>
      </c>
      <c r="I290" s="231">
        <f t="shared" si="155"/>
        <v>1757429</v>
      </c>
      <c r="J290" s="231">
        <f t="shared" si="155"/>
        <v>818806</v>
      </c>
      <c r="K290" s="168">
        <f t="shared" si="155"/>
        <v>0</v>
      </c>
      <c r="L290" s="168">
        <f t="shared" si="155"/>
        <v>0</v>
      </c>
      <c r="M290" s="168">
        <f t="shared" si="155"/>
        <v>0</v>
      </c>
      <c r="N290" s="168">
        <f t="shared" si="155"/>
        <v>0</v>
      </c>
      <c r="O290" s="168">
        <f t="shared" si="155"/>
        <v>1763706</v>
      </c>
      <c r="P290" s="168">
        <f t="shared" si="155"/>
        <v>818806</v>
      </c>
      <c r="Q290" s="168">
        <f t="shared" si="155"/>
        <v>1757429</v>
      </c>
      <c r="R290" s="168">
        <f t="shared" si="155"/>
        <v>818806</v>
      </c>
    </row>
    <row r="291" spans="1:18" ht="27" customHeight="1">
      <c r="A291" s="53" t="s">
        <v>9</v>
      </c>
      <c r="B291" s="26" t="s">
        <v>361</v>
      </c>
      <c r="C291" s="26" t="s">
        <v>13</v>
      </c>
      <c r="D291" s="26" t="s">
        <v>3</v>
      </c>
      <c r="E291" s="22"/>
      <c r="F291" s="22"/>
      <c r="G291" s="232">
        <f>G292</f>
        <v>4842</v>
      </c>
      <c r="H291" s="232">
        <f t="shared" ref="H291:R294" si="156">H292</f>
        <v>0</v>
      </c>
      <c r="I291" s="232">
        <f t="shared" si="156"/>
        <v>4842</v>
      </c>
      <c r="J291" s="232">
        <f t="shared" si="156"/>
        <v>0</v>
      </c>
      <c r="K291" s="169">
        <f>K292</f>
        <v>0</v>
      </c>
      <c r="L291" s="169">
        <f t="shared" si="156"/>
        <v>0</v>
      </c>
      <c r="M291" s="169">
        <f t="shared" si="156"/>
        <v>0</v>
      </c>
      <c r="N291" s="169">
        <f t="shared" si="156"/>
        <v>0</v>
      </c>
      <c r="O291" s="169">
        <f>O292</f>
        <v>4842</v>
      </c>
      <c r="P291" s="169">
        <f t="shared" si="156"/>
        <v>0</v>
      </c>
      <c r="Q291" s="169">
        <f t="shared" si="156"/>
        <v>4842</v>
      </c>
      <c r="R291" s="169">
        <f t="shared" si="156"/>
        <v>0</v>
      </c>
    </row>
    <row r="292" spans="1:18">
      <c r="A292" s="12" t="s">
        <v>17</v>
      </c>
      <c r="B292" s="10">
        <v>909</v>
      </c>
      <c r="C292" s="10" t="s">
        <v>13</v>
      </c>
      <c r="D292" s="10" t="s">
        <v>3</v>
      </c>
      <c r="E292" s="9" t="s">
        <v>55</v>
      </c>
      <c r="F292" s="10"/>
      <c r="G292" s="226">
        <f>G293</f>
        <v>4842</v>
      </c>
      <c r="H292" s="226">
        <f t="shared" si="156"/>
        <v>0</v>
      </c>
      <c r="I292" s="226">
        <f t="shared" si="156"/>
        <v>4842</v>
      </c>
      <c r="J292" s="226">
        <f t="shared" si="156"/>
        <v>0</v>
      </c>
      <c r="K292" s="96">
        <f>K293</f>
        <v>0</v>
      </c>
      <c r="L292" s="96">
        <f t="shared" si="156"/>
        <v>0</v>
      </c>
      <c r="M292" s="96">
        <f t="shared" si="156"/>
        <v>0</v>
      </c>
      <c r="N292" s="96">
        <f t="shared" si="156"/>
        <v>0</v>
      </c>
      <c r="O292" s="96">
        <f>O293</f>
        <v>4842</v>
      </c>
      <c r="P292" s="96">
        <f t="shared" si="156"/>
        <v>0</v>
      </c>
      <c r="Q292" s="96">
        <f t="shared" si="156"/>
        <v>4842</v>
      </c>
      <c r="R292" s="96">
        <f t="shared" si="156"/>
        <v>0</v>
      </c>
    </row>
    <row r="293" spans="1:18">
      <c r="A293" s="12" t="s">
        <v>15</v>
      </c>
      <c r="B293" s="10">
        <v>909</v>
      </c>
      <c r="C293" s="10" t="s">
        <v>13</v>
      </c>
      <c r="D293" s="10" t="s">
        <v>3</v>
      </c>
      <c r="E293" s="10" t="s">
        <v>60</v>
      </c>
      <c r="F293" s="10"/>
      <c r="G293" s="226">
        <f>G294</f>
        <v>4842</v>
      </c>
      <c r="H293" s="226">
        <f t="shared" si="156"/>
        <v>0</v>
      </c>
      <c r="I293" s="226">
        <f t="shared" si="156"/>
        <v>4842</v>
      </c>
      <c r="J293" s="226">
        <f t="shared" si="156"/>
        <v>0</v>
      </c>
      <c r="K293" s="96">
        <f>K294</f>
        <v>0</v>
      </c>
      <c r="L293" s="96">
        <f t="shared" si="156"/>
        <v>0</v>
      </c>
      <c r="M293" s="96">
        <f t="shared" si="156"/>
        <v>0</v>
      </c>
      <c r="N293" s="96">
        <f t="shared" si="156"/>
        <v>0</v>
      </c>
      <c r="O293" s="96">
        <f>O294</f>
        <v>4842</v>
      </c>
      <c r="P293" s="96">
        <f t="shared" si="156"/>
        <v>0</v>
      </c>
      <c r="Q293" s="96">
        <f t="shared" si="156"/>
        <v>4842</v>
      </c>
      <c r="R293" s="96">
        <f t="shared" si="156"/>
        <v>0</v>
      </c>
    </row>
    <row r="294" spans="1:18">
      <c r="A294" s="12" t="s">
        <v>18</v>
      </c>
      <c r="B294" s="10">
        <v>909</v>
      </c>
      <c r="C294" s="10" t="s">
        <v>13</v>
      </c>
      <c r="D294" s="10" t="s">
        <v>3</v>
      </c>
      <c r="E294" s="10" t="s">
        <v>61</v>
      </c>
      <c r="F294" s="10"/>
      <c r="G294" s="226">
        <f>G295</f>
        <v>4842</v>
      </c>
      <c r="H294" s="226">
        <f t="shared" si="156"/>
        <v>0</v>
      </c>
      <c r="I294" s="226">
        <f t="shared" si="156"/>
        <v>4842</v>
      </c>
      <c r="J294" s="226">
        <f t="shared" si="156"/>
        <v>0</v>
      </c>
      <c r="K294" s="96">
        <f>K295</f>
        <v>0</v>
      </c>
      <c r="L294" s="96">
        <f t="shared" si="156"/>
        <v>0</v>
      </c>
      <c r="M294" s="96">
        <f t="shared" si="156"/>
        <v>0</v>
      </c>
      <c r="N294" s="96">
        <f t="shared" si="156"/>
        <v>0</v>
      </c>
      <c r="O294" s="96">
        <f>O295</f>
        <v>4842</v>
      </c>
      <c r="P294" s="96">
        <f t="shared" si="156"/>
        <v>0</v>
      </c>
      <c r="Q294" s="96">
        <f t="shared" si="156"/>
        <v>4842</v>
      </c>
      <c r="R294" s="96">
        <f t="shared" si="156"/>
        <v>0</v>
      </c>
    </row>
    <row r="295" spans="1:18">
      <c r="A295" s="12" t="s">
        <v>19</v>
      </c>
      <c r="B295" s="10">
        <v>909</v>
      </c>
      <c r="C295" s="10" t="s">
        <v>13</v>
      </c>
      <c r="D295" s="10" t="s">
        <v>3</v>
      </c>
      <c r="E295" s="10" t="s">
        <v>61</v>
      </c>
      <c r="F295" s="10" t="s">
        <v>20</v>
      </c>
      <c r="G295" s="226">
        <f>G296+G297</f>
        <v>4842</v>
      </c>
      <c r="H295" s="226">
        <f t="shared" ref="H295:J295" si="157">H296+H297</f>
        <v>0</v>
      </c>
      <c r="I295" s="226">
        <f t="shared" si="157"/>
        <v>4842</v>
      </c>
      <c r="J295" s="226">
        <f t="shared" si="157"/>
        <v>0</v>
      </c>
      <c r="K295" s="96">
        <f>K296+K297</f>
        <v>0</v>
      </c>
      <c r="L295" s="96">
        <f t="shared" ref="L295:N295" si="158">L296+L297</f>
        <v>0</v>
      </c>
      <c r="M295" s="96">
        <f t="shared" si="158"/>
        <v>0</v>
      </c>
      <c r="N295" s="96">
        <f t="shared" si="158"/>
        <v>0</v>
      </c>
      <c r="O295" s="96">
        <f>O296+O297</f>
        <v>4842</v>
      </c>
      <c r="P295" s="96">
        <f t="shared" ref="P295:R295" si="159">P296+P297</f>
        <v>0</v>
      </c>
      <c r="Q295" s="96">
        <f t="shared" si="159"/>
        <v>4842</v>
      </c>
      <c r="R295" s="96">
        <f t="shared" si="159"/>
        <v>0</v>
      </c>
    </row>
    <row r="296" spans="1:18" s="83" customFormat="1" hidden="1">
      <c r="A296" s="84" t="s">
        <v>69</v>
      </c>
      <c r="B296" s="89">
        <v>909</v>
      </c>
      <c r="C296" s="89" t="s">
        <v>13</v>
      </c>
      <c r="D296" s="89" t="s">
        <v>3</v>
      </c>
      <c r="E296" s="89" t="s">
        <v>61</v>
      </c>
      <c r="F296" s="89" t="s">
        <v>322</v>
      </c>
      <c r="G296" s="226"/>
      <c r="H296" s="226"/>
      <c r="I296" s="226"/>
      <c r="J296" s="226"/>
      <c r="K296" s="87"/>
      <c r="L296" s="87"/>
      <c r="M296" s="87"/>
      <c r="N296" s="87"/>
      <c r="O296" s="87">
        <f t="shared" ref="O296:O297" si="160">G296+K296</f>
        <v>0</v>
      </c>
      <c r="P296" s="87">
        <f t="shared" ref="P296:P297" si="161">H296+L296</f>
        <v>0</v>
      </c>
      <c r="Q296" s="87">
        <f t="shared" ref="Q296:Q297" si="162">I296+M296</f>
        <v>0</v>
      </c>
      <c r="R296" s="87">
        <f t="shared" ref="R296:R297" si="163">J296+N296</f>
        <v>0</v>
      </c>
    </row>
    <row r="297" spans="1:18">
      <c r="A297" s="12" t="s">
        <v>398</v>
      </c>
      <c r="B297" s="10">
        <v>909</v>
      </c>
      <c r="C297" s="10" t="s">
        <v>13</v>
      </c>
      <c r="D297" s="10" t="s">
        <v>3</v>
      </c>
      <c r="E297" s="10" t="s">
        <v>61</v>
      </c>
      <c r="F297" s="10" t="s">
        <v>50</v>
      </c>
      <c r="G297" s="226">
        <v>4842</v>
      </c>
      <c r="H297" s="226"/>
      <c r="I297" s="226">
        <v>4842</v>
      </c>
      <c r="J297" s="226"/>
      <c r="K297" s="96"/>
      <c r="L297" s="96"/>
      <c r="M297" s="96"/>
      <c r="N297" s="96"/>
      <c r="O297" s="96">
        <f t="shared" si="160"/>
        <v>4842</v>
      </c>
      <c r="P297" s="96">
        <f t="shared" si="161"/>
        <v>0</v>
      </c>
      <c r="Q297" s="96">
        <f t="shared" si="162"/>
        <v>4842</v>
      </c>
      <c r="R297" s="96">
        <f t="shared" si="163"/>
        <v>0</v>
      </c>
    </row>
    <row r="298" spans="1:18" ht="18" customHeight="1">
      <c r="A298" s="21"/>
      <c r="B298" s="50"/>
      <c r="C298" s="51"/>
      <c r="D298" s="51"/>
      <c r="E298" s="52"/>
      <c r="F298" s="51"/>
      <c r="G298" s="231"/>
      <c r="H298" s="231"/>
      <c r="I298" s="231"/>
      <c r="J298" s="231"/>
      <c r="K298" s="168"/>
      <c r="L298" s="168"/>
      <c r="M298" s="168"/>
      <c r="N298" s="168"/>
      <c r="O298" s="168"/>
      <c r="P298" s="168"/>
      <c r="Q298" s="168"/>
      <c r="R298" s="168"/>
    </row>
    <row r="299" spans="1:18" ht="18.75">
      <c r="A299" s="25" t="s">
        <v>76</v>
      </c>
      <c r="B299" s="26">
        <f>B290</f>
        <v>909</v>
      </c>
      <c r="C299" s="26" t="s">
        <v>30</v>
      </c>
      <c r="D299" s="26" t="s">
        <v>77</v>
      </c>
      <c r="E299" s="27"/>
      <c r="F299" s="26"/>
      <c r="G299" s="229">
        <f>G300</f>
        <v>345966</v>
      </c>
      <c r="H299" s="229">
        <f t="shared" ref="H299:R300" si="164">H300</f>
        <v>118806</v>
      </c>
      <c r="I299" s="229">
        <f t="shared" si="164"/>
        <v>345966</v>
      </c>
      <c r="J299" s="229">
        <f t="shared" si="164"/>
        <v>118806</v>
      </c>
      <c r="K299" s="166">
        <f>K300</f>
        <v>0</v>
      </c>
      <c r="L299" s="166">
        <f t="shared" si="164"/>
        <v>0</v>
      </c>
      <c r="M299" s="166">
        <f t="shared" si="164"/>
        <v>0</v>
      </c>
      <c r="N299" s="166">
        <f t="shared" si="164"/>
        <v>0</v>
      </c>
      <c r="O299" s="166">
        <f>O300</f>
        <v>345966</v>
      </c>
      <c r="P299" s="166">
        <f t="shared" si="164"/>
        <v>118806</v>
      </c>
      <c r="Q299" s="166">
        <f t="shared" si="164"/>
        <v>345966</v>
      </c>
      <c r="R299" s="166">
        <f t="shared" si="164"/>
        <v>118806</v>
      </c>
    </row>
    <row r="300" spans="1:18" ht="49.5">
      <c r="A300" s="110" t="s">
        <v>505</v>
      </c>
      <c r="B300" s="101">
        <f>B299</f>
        <v>909</v>
      </c>
      <c r="C300" s="101" t="s">
        <v>30</v>
      </c>
      <c r="D300" s="101" t="s">
        <v>77</v>
      </c>
      <c r="E300" s="101" t="s">
        <v>487</v>
      </c>
      <c r="F300" s="98"/>
      <c r="G300" s="226">
        <f>G301</f>
        <v>345966</v>
      </c>
      <c r="H300" s="226">
        <f t="shared" si="164"/>
        <v>118806</v>
      </c>
      <c r="I300" s="226">
        <f t="shared" si="164"/>
        <v>345966</v>
      </c>
      <c r="J300" s="226">
        <f t="shared" si="164"/>
        <v>118806</v>
      </c>
      <c r="K300" s="96">
        <f>K301</f>
        <v>0</v>
      </c>
      <c r="L300" s="96">
        <f t="shared" si="164"/>
        <v>0</v>
      </c>
      <c r="M300" s="96">
        <f t="shared" si="164"/>
        <v>0</v>
      </c>
      <c r="N300" s="96">
        <f t="shared" si="164"/>
        <v>0</v>
      </c>
      <c r="O300" s="96">
        <f>O301</f>
        <v>345966</v>
      </c>
      <c r="P300" s="96">
        <f t="shared" si="164"/>
        <v>118806</v>
      </c>
      <c r="Q300" s="96">
        <f t="shared" si="164"/>
        <v>345966</v>
      </c>
      <c r="R300" s="96">
        <f t="shared" si="164"/>
        <v>118806</v>
      </c>
    </row>
    <row r="301" spans="1:18" ht="49.5">
      <c r="A301" s="110" t="s">
        <v>506</v>
      </c>
      <c r="B301" s="101">
        <f>B300</f>
        <v>909</v>
      </c>
      <c r="C301" s="101" t="s">
        <v>30</v>
      </c>
      <c r="D301" s="101" t="s">
        <v>77</v>
      </c>
      <c r="E301" s="101" t="s">
        <v>681</v>
      </c>
      <c r="F301" s="96"/>
      <c r="G301" s="226">
        <f>G302+G306+G309+G317+G313</f>
        <v>345966</v>
      </c>
      <c r="H301" s="226">
        <f>H302+H306+H309+H317+H313</f>
        <v>118806</v>
      </c>
      <c r="I301" s="226">
        <f t="shared" ref="I301:J301" si="165">I302+I306+I309+I317+I313</f>
        <v>345966</v>
      </c>
      <c r="J301" s="226">
        <f t="shared" si="165"/>
        <v>118806</v>
      </c>
      <c r="K301" s="96">
        <f>K302+K306+K309+K317+K313</f>
        <v>0</v>
      </c>
      <c r="L301" s="96">
        <f>L302+L306+L309+L317+L313</f>
        <v>0</v>
      </c>
      <c r="M301" s="96">
        <f t="shared" ref="M301:N301" si="166">M302+M306+M309+M317+M313</f>
        <v>0</v>
      </c>
      <c r="N301" s="96">
        <f t="shared" si="166"/>
        <v>0</v>
      </c>
      <c r="O301" s="96">
        <f>O302+O306+O309+O317+O313</f>
        <v>345966</v>
      </c>
      <c r="P301" s="96">
        <f>P302+P306+P309+P317+P313</f>
        <v>118806</v>
      </c>
      <c r="Q301" s="96">
        <f t="shared" ref="Q301:R301" si="167">Q302+Q306+Q309+Q317+Q313</f>
        <v>345966</v>
      </c>
      <c r="R301" s="96">
        <f t="shared" si="167"/>
        <v>118806</v>
      </c>
    </row>
    <row r="302" spans="1:18">
      <c r="A302" s="100" t="s">
        <v>15</v>
      </c>
      <c r="B302" s="101">
        <f>B301</f>
        <v>909</v>
      </c>
      <c r="C302" s="101" t="s">
        <v>30</v>
      </c>
      <c r="D302" s="101" t="s">
        <v>77</v>
      </c>
      <c r="E302" s="101" t="s">
        <v>483</v>
      </c>
      <c r="F302" s="101"/>
      <c r="G302" s="226">
        <f>G303+G306</f>
        <v>214752</v>
      </c>
      <c r="H302" s="226">
        <f t="shared" ref="H302:I302" si="168">H303+H306</f>
        <v>0</v>
      </c>
      <c r="I302" s="226">
        <f t="shared" si="168"/>
        <v>214752</v>
      </c>
      <c r="J302" s="226">
        <f>J303+J306</f>
        <v>0</v>
      </c>
      <c r="K302" s="96">
        <f>K303+K306</f>
        <v>0</v>
      </c>
      <c r="L302" s="96">
        <f t="shared" ref="L302:M302" si="169">L303+L306</f>
        <v>0</v>
      </c>
      <c r="M302" s="96">
        <f t="shared" si="169"/>
        <v>0</v>
      </c>
      <c r="N302" s="96">
        <f>N303+N306</f>
        <v>0</v>
      </c>
      <c r="O302" s="96">
        <f>O303+O306</f>
        <v>214752</v>
      </c>
      <c r="P302" s="96">
        <f t="shared" ref="P302:Q302" si="170">P303+P306</f>
        <v>0</v>
      </c>
      <c r="Q302" s="96">
        <f t="shared" si="170"/>
        <v>214752</v>
      </c>
      <c r="R302" s="96">
        <f>R303+R306</f>
        <v>0</v>
      </c>
    </row>
    <row r="303" spans="1:18">
      <c r="A303" s="100" t="s">
        <v>78</v>
      </c>
      <c r="B303" s="101">
        <f>B301</f>
        <v>909</v>
      </c>
      <c r="C303" s="101" t="s">
        <v>30</v>
      </c>
      <c r="D303" s="101" t="s">
        <v>77</v>
      </c>
      <c r="E303" s="101" t="s">
        <v>484</v>
      </c>
      <c r="F303" s="101"/>
      <c r="G303" s="226">
        <f>G304</f>
        <v>214752</v>
      </c>
      <c r="H303" s="226">
        <f t="shared" ref="G303:R318" si="171">H304</f>
        <v>0</v>
      </c>
      <c r="I303" s="226">
        <f t="shared" si="171"/>
        <v>214752</v>
      </c>
      <c r="J303" s="226">
        <f>J304</f>
        <v>0</v>
      </c>
      <c r="K303" s="96">
        <f>K304</f>
        <v>0</v>
      </c>
      <c r="L303" s="96">
        <f t="shared" si="171"/>
        <v>0</v>
      </c>
      <c r="M303" s="96">
        <f t="shared" si="171"/>
        <v>0</v>
      </c>
      <c r="N303" s="96">
        <f>N304</f>
        <v>0</v>
      </c>
      <c r="O303" s="96">
        <f>O304</f>
        <v>214752</v>
      </c>
      <c r="P303" s="96">
        <f t="shared" si="171"/>
        <v>0</v>
      </c>
      <c r="Q303" s="96">
        <f t="shared" si="171"/>
        <v>214752</v>
      </c>
      <c r="R303" s="96">
        <f>R304</f>
        <v>0</v>
      </c>
    </row>
    <row r="304" spans="1:18" ht="33">
      <c r="A304" s="99" t="s">
        <v>172</v>
      </c>
      <c r="B304" s="101">
        <f>B303</f>
        <v>909</v>
      </c>
      <c r="C304" s="101" t="s">
        <v>30</v>
      </c>
      <c r="D304" s="101" t="s">
        <v>77</v>
      </c>
      <c r="E304" s="102" t="s">
        <v>484</v>
      </c>
      <c r="F304" s="101" t="s">
        <v>16</v>
      </c>
      <c r="G304" s="226">
        <f>G305</f>
        <v>214752</v>
      </c>
      <c r="H304" s="226">
        <f t="shared" si="171"/>
        <v>0</v>
      </c>
      <c r="I304" s="226">
        <f t="shared" si="171"/>
        <v>214752</v>
      </c>
      <c r="J304" s="226">
        <f t="shared" si="171"/>
        <v>0</v>
      </c>
      <c r="K304" s="96">
        <f>K305</f>
        <v>0</v>
      </c>
      <c r="L304" s="96">
        <f t="shared" si="171"/>
        <v>0</v>
      </c>
      <c r="M304" s="96">
        <f t="shared" si="171"/>
        <v>0</v>
      </c>
      <c r="N304" s="96">
        <f t="shared" si="171"/>
        <v>0</v>
      </c>
      <c r="O304" s="96">
        <f>O305</f>
        <v>214752</v>
      </c>
      <c r="P304" s="96">
        <f t="shared" si="171"/>
        <v>0</v>
      </c>
      <c r="Q304" s="96">
        <f t="shared" si="171"/>
        <v>214752</v>
      </c>
      <c r="R304" s="96">
        <f t="shared" si="171"/>
        <v>0</v>
      </c>
    </row>
    <row r="305" spans="1:18" ht="33">
      <c r="A305" s="99" t="s">
        <v>44</v>
      </c>
      <c r="B305" s="101">
        <f>B304</f>
        <v>909</v>
      </c>
      <c r="C305" s="101" t="s">
        <v>30</v>
      </c>
      <c r="D305" s="101" t="s">
        <v>77</v>
      </c>
      <c r="E305" s="102" t="s">
        <v>484</v>
      </c>
      <c r="F305" s="101" t="s">
        <v>51</v>
      </c>
      <c r="G305" s="226">
        <v>214752</v>
      </c>
      <c r="H305" s="226"/>
      <c r="I305" s="226">
        <v>214752</v>
      </c>
      <c r="J305" s="226">
        <f>J306</f>
        <v>0</v>
      </c>
      <c r="K305" s="96"/>
      <c r="L305" s="96"/>
      <c r="M305" s="96"/>
      <c r="N305" s="96"/>
      <c r="O305" s="96">
        <f>G305+K305</f>
        <v>214752</v>
      </c>
      <c r="P305" s="96">
        <f>H305+L305</f>
        <v>0</v>
      </c>
      <c r="Q305" s="96">
        <f>I305+M305</f>
        <v>214752</v>
      </c>
      <c r="R305" s="96">
        <f>J305+N305</f>
        <v>0</v>
      </c>
    </row>
    <row r="306" spans="1:18" s="83" customFormat="1" ht="49.5" hidden="1">
      <c r="A306" s="123" t="s">
        <v>553</v>
      </c>
      <c r="B306" s="89">
        <f>B304</f>
        <v>909</v>
      </c>
      <c r="C306" s="89" t="s">
        <v>30</v>
      </c>
      <c r="D306" s="89" t="s">
        <v>77</v>
      </c>
      <c r="E306" s="89" t="s">
        <v>485</v>
      </c>
      <c r="F306" s="89"/>
      <c r="G306" s="226">
        <f t="shared" si="171"/>
        <v>0</v>
      </c>
      <c r="H306" s="226">
        <f t="shared" si="171"/>
        <v>0</v>
      </c>
      <c r="I306" s="226">
        <f t="shared" si="171"/>
        <v>0</v>
      </c>
      <c r="J306" s="226">
        <f t="shared" si="171"/>
        <v>0</v>
      </c>
      <c r="K306" s="87">
        <f t="shared" si="171"/>
        <v>0</v>
      </c>
      <c r="L306" s="87">
        <f t="shared" si="171"/>
        <v>0</v>
      </c>
      <c r="M306" s="87">
        <f t="shared" si="171"/>
        <v>0</v>
      </c>
      <c r="N306" s="87">
        <f t="shared" si="171"/>
        <v>0</v>
      </c>
      <c r="O306" s="87">
        <f t="shared" si="171"/>
        <v>0</v>
      </c>
      <c r="P306" s="87">
        <f t="shared" si="171"/>
        <v>0</v>
      </c>
      <c r="Q306" s="87">
        <f t="shared" si="171"/>
        <v>0</v>
      </c>
      <c r="R306" s="87">
        <f t="shared" si="171"/>
        <v>0</v>
      </c>
    </row>
    <row r="307" spans="1:18" s="83" customFormat="1" ht="33" hidden="1">
      <c r="A307" s="84" t="s">
        <v>172</v>
      </c>
      <c r="B307" s="89">
        <f>B306</f>
        <v>909</v>
      </c>
      <c r="C307" s="89" t="s">
        <v>30</v>
      </c>
      <c r="D307" s="89" t="s">
        <v>77</v>
      </c>
      <c r="E307" s="195" t="s">
        <v>485</v>
      </c>
      <c r="F307" s="89" t="s">
        <v>16</v>
      </c>
      <c r="G307" s="226">
        <f>G308</f>
        <v>0</v>
      </c>
      <c r="H307" s="226">
        <f t="shared" si="171"/>
        <v>0</v>
      </c>
      <c r="I307" s="226">
        <f t="shared" si="171"/>
        <v>0</v>
      </c>
      <c r="J307" s="226">
        <f t="shared" si="171"/>
        <v>0</v>
      </c>
      <c r="K307" s="87">
        <f>K308</f>
        <v>0</v>
      </c>
      <c r="L307" s="87">
        <f t="shared" si="171"/>
        <v>0</v>
      </c>
      <c r="M307" s="87">
        <f t="shared" si="171"/>
        <v>0</v>
      </c>
      <c r="N307" s="87">
        <f t="shared" si="171"/>
        <v>0</v>
      </c>
      <c r="O307" s="87">
        <f>O308</f>
        <v>0</v>
      </c>
      <c r="P307" s="87">
        <f t="shared" si="171"/>
        <v>0</v>
      </c>
      <c r="Q307" s="87">
        <f t="shared" si="171"/>
        <v>0</v>
      </c>
      <c r="R307" s="87">
        <f t="shared" si="171"/>
        <v>0</v>
      </c>
    </row>
    <row r="308" spans="1:18" s="83" customFormat="1" ht="33" hidden="1">
      <c r="A308" s="84" t="s">
        <v>44</v>
      </c>
      <c r="B308" s="89" t="s">
        <v>361</v>
      </c>
      <c r="C308" s="89" t="s">
        <v>30</v>
      </c>
      <c r="D308" s="89" t="s">
        <v>77</v>
      </c>
      <c r="E308" s="195" t="s">
        <v>485</v>
      </c>
      <c r="F308" s="89" t="s">
        <v>51</v>
      </c>
      <c r="G308" s="226"/>
      <c r="H308" s="226"/>
      <c r="I308" s="226"/>
      <c r="J308" s="226"/>
      <c r="K308" s="87"/>
      <c r="L308" s="87"/>
      <c r="M308" s="87"/>
      <c r="N308" s="87"/>
      <c r="O308" s="87">
        <f>G308+K308</f>
        <v>0</v>
      </c>
      <c r="P308" s="87">
        <f>H308+L308</f>
        <v>0</v>
      </c>
      <c r="Q308" s="87">
        <f>I308+M308</f>
        <v>0</v>
      </c>
      <c r="R308" s="87">
        <f>J308+N308</f>
        <v>0</v>
      </c>
    </row>
    <row r="309" spans="1:18" s="135" customFormat="1" ht="49.5">
      <c r="A309" s="99" t="s">
        <v>114</v>
      </c>
      <c r="B309" s="103">
        <v>909</v>
      </c>
      <c r="C309" s="101" t="s">
        <v>30</v>
      </c>
      <c r="D309" s="101" t="s">
        <v>77</v>
      </c>
      <c r="E309" s="104" t="s">
        <v>659</v>
      </c>
      <c r="F309" s="101"/>
      <c r="G309" s="226">
        <f>G310</f>
        <v>11647</v>
      </c>
      <c r="H309" s="226">
        <f t="shared" ref="H309:R310" si="172">H310</f>
        <v>0</v>
      </c>
      <c r="I309" s="226">
        <f t="shared" si="172"/>
        <v>11647</v>
      </c>
      <c r="J309" s="226">
        <f t="shared" si="172"/>
        <v>0</v>
      </c>
      <c r="K309" s="96">
        <f>K310</f>
        <v>0</v>
      </c>
      <c r="L309" s="96">
        <f t="shared" si="172"/>
        <v>0</v>
      </c>
      <c r="M309" s="96">
        <f t="shared" si="172"/>
        <v>0</v>
      </c>
      <c r="N309" s="96">
        <f t="shared" si="172"/>
        <v>0</v>
      </c>
      <c r="O309" s="96">
        <f>O310</f>
        <v>11647</v>
      </c>
      <c r="P309" s="96">
        <f t="shared" si="172"/>
        <v>0</v>
      </c>
      <c r="Q309" s="96">
        <f t="shared" si="172"/>
        <v>11647</v>
      </c>
      <c r="R309" s="96">
        <f t="shared" si="172"/>
        <v>0</v>
      </c>
    </row>
    <row r="310" spans="1:18" s="135" customFormat="1" ht="66">
      <c r="A310" s="99" t="s">
        <v>660</v>
      </c>
      <c r="B310" s="103">
        <v>909</v>
      </c>
      <c r="C310" s="101" t="s">
        <v>30</v>
      </c>
      <c r="D310" s="101" t="s">
        <v>77</v>
      </c>
      <c r="E310" s="104" t="s">
        <v>658</v>
      </c>
      <c r="F310" s="101"/>
      <c r="G310" s="226">
        <f>G311</f>
        <v>11647</v>
      </c>
      <c r="H310" s="226">
        <f t="shared" si="172"/>
        <v>0</v>
      </c>
      <c r="I310" s="226">
        <f t="shared" si="172"/>
        <v>11647</v>
      </c>
      <c r="J310" s="226">
        <f t="shared" si="172"/>
        <v>0</v>
      </c>
      <c r="K310" s="96">
        <f>K311</f>
        <v>0</v>
      </c>
      <c r="L310" s="96">
        <f t="shared" si="172"/>
        <v>0</v>
      </c>
      <c r="M310" s="96">
        <f t="shared" si="172"/>
        <v>0</v>
      </c>
      <c r="N310" s="96">
        <f t="shared" si="172"/>
        <v>0</v>
      </c>
      <c r="O310" s="96">
        <f>O311</f>
        <v>11647</v>
      </c>
      <c r="P310" s="96">
        <f t="shared" si="172"/>
        <v>0</v>
      </c>
      <c r="Q310" s="96">
        <f t="shared" si="172"/>
        <v>11647</v>
      </c>
      <c r="R310" s="96">
        <f t="shared" si="172"/>
        <v>0</v>
      </c>
    </row>
    <row r="311" spans="1:18" s="135" customFormat="1">
      <c r="A311" s="100" t="s">
        <v>19</v>
      </c>
      <c r="B311" s="103">
        <v>909</v>
      </c>
      <c r="C311" s="101" t="s">
        <v>30</v>
      </c>
      <c r="D311" s="101" t="s">
        <v>77</v>
      </c>
      <c r="E311" s="104" t="s">
        <v>658</v>
      </c>
      <c r="F311" s="105">
        <v>800</v>
      </c>
      <c r="G311" s="226">
        <f>G312</f>
        <v>11647</v>
      </c>
      <c r="H311" s="226">
        <f>H312</f>
        <v>0</v>
      </c>
      <c r="I311" s="226">
        <f>I312</f>
        <v>11647</v>
      </c>
      <c r="J311" s="226">
        <f>J312</f>
        <v>0</v>
      </c>
      <c r="K311" s="96">
        <f>K312</f>
        <v>0</v>
      </c>
      <c r="L311" s="96">
        <f>L312</f>
        <v>0</v>
      </c>
      <c r="M311" s="96">
        <f>M312</f>
        <v>0</v>
      </c>
      <c r="N311" s="96">
        <f>N312</f>
        <v>0</v>
      </c>
      <c r="O311" s="96">
        <f>O312</f>
        <v>11647</v>
      </c>
      <c r="P311" s="96">
        <f>P312</f>
        <v>0</v>
      </c>
      <c r="Q311" s="96">
        <f>Q312</f>
        <v>11647</v>
      </c>
      <c r="R311" s="96">
        <f>R312</f>
        <v>0</v>
      </c>
    </row>
    <row r="312" spans="1:18" s="135" customFormat="1" ht="66">
      <c r="A312" s="99" t="s">
        <v>191</v>
      </c>
      <c r="B312" s="103">
        <v>909</v>
      </c>
      <c r="C312" s="101" t="s">
        <v>30</v>
      </c>
      <c r="D312" s="101" t="s">
        <v>77</v>
      </c>
      <c r="E312" s="104" t="s">
        <v>658</v>
      </c>
      <c r="F312" s="105">
        <v>810</v>
      </c>
      <c r="G312" s="226">
        <v>11647</v>
      </c>
      <c r="H312" s="226"/>
      <c r="I312" s="226">
        <v>11647</v>
      </c>
      <c r="J312" s="226"/>
      <c r="K312" s="96"/>
      <c r="L312" s="96"/>
      <c r="M312" s="96"/>
      <c r="N312" s="96"/>
      <c r="O312" s="96">
        <f>G312+K312</f>
        <v>11647</v>
      </c>
      <c r="P312" s="96">
        <f>H312+L312</f>
        <v>0</v>
      </c>
      <c r="Q312" s="96">
        <f>I312+M312</f>
        <v>11647</v>
      </c>
      <c r="R312" s="96">
        <f>J312+N312</f>
        <v>0</v>
      </c>
    </row>
    <row r="313" spans="1:18" s="135" customFormat="1">
      <c r="A313" s="99" t="s">
        <v>571</v>
      </c>
      <c r="B313" s="103">
        <f>B305</f>
        <v>909</v>
      </c>
      <c r="C313" s="101" t="s">
        <v>30</v>
      </c>
      <c r="D313" s="101" t="s">
        <v>77</v>
      </c>
      <c r="E313" s="101" t="s">
        <v>696</v>
      </c>
      <c r="F313" s="105"/>
      <c r="G313" s="226">
        <f>G314</f>
        <v>43500</v>
      </c>
      <c r="H313" s="226">
        <f t="shared" ref="H313:R315" si="173">H314</f>
        <v>43500</v>
      </c>
      <c r="I313" s="226">
        <f t="shared" si="173"/>
        <v>43500</v>
      </c>
      <c r="J313" s="226">
        <f t="shared" si="173"/>
        <v>43500</v>
      </c>
      <c r="K313" s="96">
        <f>K314</f>
        <v>0</v>
      </c>
      <c r="L313" s="96">
        <f t="shared" si="173"/>
        <v>0</v>
      </c>
      <c r="M313" s="96">
        <f t="shared" si="173"/>
        <v>0</v>
      </c>
      <c r="N313" s="96">
        <f t="shared" si="173"/>
        <v>0</v>
      </c>
      <c r="O313" s="96">
        <f>O314</f>
        <v>43500</v>
      </c>
      <c r="P313" s="96">
        <f t="shared" si="173"/>
        <v>43500</v>
      </c>
      <c r="Q313" s="96">
        <f t="shared" si="173"/>
        <v>43500</v>
      </c>
      <c r="R313" s="96">
        <f t="shared" si="173"/>
        <v>43500</v>
      </c>
    </row>
    <row r="314" spans="1:18" s="135" customFormat="1" ht="49.5">
      <c r="A314" s="99" t="s">
        <v>700</v>
      </c>
      <c r="B314" s="103">
        <f>B306</f>
        <v>909</v>
      </c>
      <c r="C314" s="101" t="s">
        <v>30</v>
      </c>
      <c r="D314" s="101" t="s">
        <v>77</v>
      </c>
      <c r="E314" s="101" t="s">
        <v>697</v>
      </c>
      <c r="F314" s="105"/>
      <c r="G314" s="226">
        <f>G315</f>
        <v>43500</v>
      </c>
      <c r="H314" s="226">
        <f t="shared" si="173"/>
        <v>43500</v>
      </c>
      <c r="I314" s="226">
        <f t="shared" si="173"/>
        <v>43500</v>
      </c>
      <c r="J314" s="226">
        <f t="shared" si="173"/>
        <v>43500</v>
      </c>
      <c r="K314" s="96">
        <f>K315</f>
        <v>0</v>
      </c>
      <c r="L314" s="96">
        <f t="shared" si="173"/>
        <v>0</v>
      </c>
      <c r="M314" s="96">
        <f t="shared" si="173"/>
        <v>0</v>
      </c>
      <c r="N314" s="96">
        <f t="shared" si="173"/>
        <v>0</v>
      </c>
      <c r="O314" s="96">
        <f>O315</f>
        <v>43500</v>
      </c>
      <c r="P314" s="96">
        <f t="shared" si="173"/>
        <v>43500</v>
      </c>
      <c r="Q314" s="96">
        <f t="shared" si="173"/>
        <v>43500</v>
      </c>
      <c r="R314" s="96">
        <f t="shared" si="173"/>
        <v>43500</v>
      </c>
    </row>
    <row r="315" spans="1:18" s="135" customFormat="1" ht="33">
      <c r="A315" s="109" t="s">
        <v>172</v>
      </c>
      <c r="B315" s="107">
        <v>909</v>
      </c>
      <c r="C315" s="107" t="s">
        <v>30</v>
      </c>
      <c r="D315" s="107" t="s">
        <v>85</v>
      </c>
      <c r="E315" s="101" t="s">
        <v>697</v>
      </c>
      <c r="F315" s="107" t="s">
        <v>16</v>
      </c>
      <c r="G315" s="226">
        <f>G316</f>
        <v>43500</v>
      </c>
      <c r="H315" s="226">
        <f t="shared" si="173"/>
        <v>43500</v>
      </c>
      <c r="I315" s="226">
        <f t="shared" si="173"/>
        <v>43500</v>
      </c>
      <c r="J315" s="226">
        <f t="shared" si="173"/>
        <v>43500</v>
      </c>
      <c r="K315" s="96">
        <f>K316</f>
        <v>0</v>
      </c>
      <c r="L315" s="96">
        <f t="shared" si="173"/>
        <v>0</v>
      </c>
      <c r="M315" s="96">
        <f t="shared" si="173"/>
        <v>0</v>
      </c>
      <c r="N315" s="96">
        <f t="shared" si="173"/>
        <v>0</v>
      </c>
      <c r="O315" s="96">
        <f>O316</f>
        <v>43500</v>
      </c>
      <c r="P315" s="96">
        <f t="shared" si="173"/>
        <v>43500</v>
      </c>
      <c r="Q315" s="96">
        <f t="shared" si="173"/>
        <v>43500</v>
      </c>
      <c r="R315" s="96">
        <f t="shared" si="173"/>
        <v>43500</v>
      </c>
    </row>
    <row r="316" spans="1:18" s="135" customFormat="1" ht="33">
      <c r="A316" s="109" t="s">
        <v>44</v>
      </c>
      <c r="B316" s="107">
        <v>909</v>
      </c>
      <c r="C316" s="107" t="s">
        <v>30</v>
      </c>
      <c r="D316" s="107" t="s">
        <v>85</v>
      </c>
      <c r="E316" s="101" t="s">
        <v>697</v>
      </c>
      <c r="F316" s="107" t="s">
        <v>51</v>
      </c>
      <c r="G316" s="226">
        <v>43500</v>
      </c>
      <c r="H316" s="226">
        <v>43500</v>
      </c>
      <c r="I316" s="226">
        <v>43500</v>
      </c>
      <c r="J316" s="226">
        <v>43500</v>
      </c>
      <c r="K316" s="96"/>
      <c r="L316" s="96"/>
      <c r="M316" s="96"/>
      <c r="N316" s="96"/>
      <c r="O316" s="96">
        <f>G316+K316</f>
        <v>43500</v>
      </c>
      <c r="P316" s="96">
        <f>H316+L316</f>
        <v>43500</v>
      </c>
      <c r="Q316" s="96">
        <f>I316+M316</f>
        <v>43500</v>
      </c>
      <c r="R316" s="96">
        <f>J316+N316</f>
        <v>43500</v>
      </c>
    </row>
    <row r="317" spans="1:18" ht="49.5">
      <c r="A317" s="99" t="s">
        <v>437</v>
      </c>
      <c r="B317" s="103">
        <v>909</v>
      </c>
      <c r="C317" s="101" t="s">
        <v>30</v>
      </c>
      <c r="D317" s="101" t="s">
        <v>77</v>
      </c>
      <c r="E317" s="104" t="s">
        <v>486</v>
      </c>
      <c r="F317" s="105"/>
      <c r="G317" s="226">
        <f t="shared" si="171"/>
        <v>76067</v>
      </c>
      <c r="H317" s="226">
        <f t="shared" si="171"/>
        <v>75306</v>
      </c>
      <c r="I317" s="226">
        <f t="shared" si="171"/>
        <v>76067</v>
      </c>
      <c r="J317" s="226">
        <f t="shared" si="171"/>
        <v>75306</v>
      </c>
      <c r="K317" s="96">
        <f t="shared" si="171"/>
        <v>0</v>
      </c>
      <c r="L317" s="96">
        <f t="shared" si="171"/>
        <v>0</v>
      </c>
      <c r="M317" s="96">
        <f t="shared" si="171"/>
        <v>0</v>
      </c>
      <c r="N317" s="96">
        <f t="shared" si="171"/>
        <v>0</v>
      </c>
      <c r="O317" s="96">
        <f t="shared" si="171"/>
        <v>76067</v>
      </c>
      <c r="P317" s="96">
        <f t="shared" si="171"/>
        <v>75306</v>
      </c>
      <c r="Q317" s="96">
        <f t="shared" si="171"/>
        <v>76067</v>
      </c>
      <c r="R317" s="96">
        <f t="shared" si="171"/>
        <v>75306</v>
      </c>
    </row>
    <row r="318" spans="1:18">
      <c r="A318" s="100" t="s">
        <v>19</v>
      </c>
      <c r="B318" s="103">
        <v>909</v>
      </c>
      <c r="C318" s="101" t="s">
        <v>30</v>
      </c>
      <c r="D318" s="101" t="s">
        <v>77</v>
      </c>
      <c r="E318" s="104" t="s">
        <v>486</v>
      </c>
      <c r="F318" s="105">
        <v>800</v>
      </c>
      <c r="G318" s="226">
        <f>G319</f>
        <v>76067</v>
      </c>
      <c r="H318" s="226">
        <f t="shared" si="171"/>
        <v>75306</v>
      </c>
      <c r="I318" s="226">
        <f t="shared" si="171"/>
        <v>76067</v>
      </c>
      <c r="J318" s="226">
        <f t="shared" si="171"/>
        <v>75306</v>
      </c>
      <c r="K318" s="96">
        <f>K319</f>
        <v>0</v>
      </c>
      <c r="L318" s="96">
        <f t="shared" si="171"/>
        <v>0</v>
      </c>
      <c r="M318" s="96">
        <f t="shared" si="171"/>
        <v>0</v>
      </c>
      <c r="N318" s="96">
        <f t="shared" si="171"/>
        <v>0</v>
      </c>
      <c r="O318" s="96">
        <f>O319</f>
        <v>76067</v>
      </c>
      <c r="P318" s="96">
        <f t="shared" si="171"/>
        <v>75306</v>
      </c>
      <c r="Q318" s="96">
        <f t="shared" si="171"/>
        <v>76067</v>
      </c>
      <c r="R318" s="96">
        <f t="shared" si="171"/>
        <v>75306</v>
      </c>
    </row>
    <row r="319" spans="1:18" ht="50.25" customHeight="1">
      <c r="A319" s="99" t="s">
        <v>191</v>
      </c>
      <c r="B319" s="103">
        <v>909</v>
      </c>
      <c r="C319" s="101" t="s">
        <v>30</v>
      </c>
      <c r="D319" s="101" t="s">
        <v>77</v>
      </c>
      <c r="E319" s="104" t="s">
        <v>486</v>
      </c>
      <c r="F319" s="105">
        <v>810</v>
      </c>
      <c r="G319" s="226">
        <f>761+75306</f>
        <v>76067</v>
      </c>
      <c r="H319" s="226">
        <v>75306</v>
      </c>
      <c r="I319" s="226">
        <f>761+75306</f>
        <v>76067</v>
      </c>
      <c r="J319" s="226">
        <v>75306</v>
      </c>
      <c r="K319" s="96"/>
      <c r="L319" s="96"/>
      <c r="M319" s="96"/>
      <c r="N319" s="96"/>
      <c r="O319" s="96">
        <f>G319+K319</f>
        <v>76067</v>
      </c>
      <c r="P319" s="96">
        <f>H319+L319</f>
        <v>75306</v>
      </c>
      <c r="Q319" s="96">
        <f>I319+M319</f>
        <v>76067</v>
      </c>
      <c r="R319" s="96">
        <f>J319+N319</f>
        <v>75306</v>
      </c>
    </row>
    <row r="320" spans="1:18">
      <c r="A320" s="12"/>
      <c r="B320" s="45"/>
      <c r="C320" s="10"/>
      <c r="D320" s="10"/>
      <c r="E320" s="9"/>
      <c r="F320" s="10"/>
      <c r="G320" s="226"/>
      <c r="H320" s="226"/>
      <c r="I320" s="226"/>
      <c r="J320" s="226"/>
      <c r="K320" s="96"/>
      <c r="L320" s="96"/>
      <c r="M320" s="96"/>
      <c r="N320" s="96"/>
      <c r="O320" s="96"/>
      <c r="P320" s="96"/>
      <c r="Q320" s="96"/>
      <c r="R320" s="96"/>
    </row>
    <row r="321" spans="1:18" ht="18.75">
      <c r="A321" s="25" t="s">
        <v>139</v>
      </c>
      <c r="B321" s="26" t="s">
        <v>361</v>
      </c>
      <c r="C321" s="26" t="s">
        <v>30</v>
      </c>
      <c r="D321" s="26" t="s">
        <v>85</v>
      </c>
      <c r="E321" s="27"/>
      <c r="F321" s="26"/>
      <c r="G321" s="229">
        <f t="shared" ref="G321:R321" si="174">G322+G357</f>
        <v>1412052</v>
      </c>
      <c r="H321" s="229">
        <f t="shared" si="174"/>
        <v>700000</v>
      </c>
      <c r="I321" s="229">
        <f t="shared" si="174"/>
        <v>1405775</v>
      </c>
      <c r="J321" s="229">
        <f t="shared" si="174"/>
        <v>700000</v>
      </c>
      <c r="K321" s="166">
        <f t="shared" si="174"/>
        <v>0</v>
      </c>
      <c r="L321" s="166">
        <f t="shared" si="174"/>
        <v>0</v>
      </c>
      <c r="M321" s="166">
        <f t="shared" si="174"/>
        <v>0</v>
      </c>
      <c r="N321" s="166">
        <f t="shared" si="174"/>
        <v>0</v>
      </c>
      <c r="O321" s="166">
        <f t="shared" si="174"/>
        <v>1412052</v>
      </c>
      <c r="P321" s="166">
        <f t="shared" si="174"/>
        <v>700000</v>
      </c>
      <c r="Q321" s="166">
        <f t="shared" si="174"/>
        <v>1405775</v>
      </c>
      <c r="R321" s="166">
        <f t="shared" si="174"/>
        <v>700000</v>
      </c>
    </row>
    <row r="322" spans="1:18" ht="50.25">
      <c r="A322" s="106" t="s">
        <v>507</v>
      </c>
      <c r="B322" s="10">
        <v>909</v>
      </c>
      <c r="C322" s="10" t="s">
        <v>30</v>
      </c>
      <c r="D322" s="10" t="s">
        <v>85</v>
      </c>
      <c r="E322" s="10" t="s">
        <v>487</v>
      </c>
      <c r="F322" s="10"/>
      <c r="G322" s="234">
        <f t="shared" ref="G322:R322" si="175">G323+G328+G344</f>
        <v>1410852</v>
      </c>
      <c r="H322" s="234">
        <f t="shared" si="175"/>
        <v>700000</v>
      </c>
      <c r="I322" s="234">
        <f t="shared" si="175"/>
        <v>1404575</v>
      </c>
      <c r="J322" s="234">
        <f t="shared" si="175"/>
        <v>700000</v>
      </c>
      <c r="K322" s="171">
        <f t="shared" si="175"/>
        <v>0</v>
      </c>
      <c r="L322" s="171">
        <f t="shared" si="175"/>
        <v>0</v>
      </c>
      <c r="M322" s="171">
        <f t="shared" si="175"/>
        <v>0</v>
      </c>
      <c r="N322" s="171">
        <f t="shared" si="175"/>
        <v>0</v>
      </c>
      <c r="O322" s="171">
        <f t="shared" si="175"/>
        <v>1410852</v>
      </c>
      <c r="P322" s="171">
        <f t="shared" si="175"/>
        <v>700000</v>
      </c>
      <c r="Q322" s="171">
        <f t="shared" si="175"/>
        <v>1404575</v>
      </c>
      <c r="R322" s="171">
        <f t="shared" si="175"/>
        <v>700000</v>
      </c>
    </row>
    <row r="323" spans="1:18" ht="33.75">
      <c r="A323" s="106" t="s">
        <v>508</v>
      </c>
      <c r="B323" s="107">
        <v>909</v>
      </c>
      <c r="C323" s="107" t="s">
        <v>30</v>
      </c>
      <c r="D323" s="107" t="s">
        <v>85</v>
      </c>
      <c r="E323" s="107" t="s">
        <v>488</v>
      </c>
      <c r="F323" s="108"/>
      <c r="G323" s="234">
        <f>G324</f>
        <v>456468</v>
      </c>
      <c r="H323" s="234">
        <f t="shared" ref="H323:R326" si="176">H324</f>
        <v>0</v>
      </c>
      <c r="I323" s="234">
        <f t="shared" si="176"/>
        <v>456468</v>
      </c>
      <c r="J323" s="234">
        <f t="shared" si="176"/>
        <v>0</v>
      </c>
      <c r="K323" s="171">
        <f>K324</f>
        <v>0</v>
      </c>
      <c r="L323" s="171">
        <f t="shared" si="176"/>
        <v>0</v>
      </c>
      <c r="M323" s="171">
        <f t="shared" si="176"/>
        <v>0</v>
      </c>
      <c r="N323" s="171">
        <f t="shared" si="176"/>
        <v>0</v>
      </c>
      <c r="O323" s="171">
        <f>O324</f>
        <v>456468</v>
      </c>
      <c r="P323" s="171">
        <f t="shared" si="176"/>
        <v>0</v>
      </c>
      <c r="Q323" s="171">
        <f t="shared" si="176"/>
        <v>456468</v>
      </c>
      <c r="R323" s="171">
        <f t="shared" si="176"/>
        <v>0</v>
      </c>
    </row>
    <row r="324" spans="1:18" ht="18.75">
      <c r="A324" s="106" t="s">
        <v>15</v>
      </c>
      <c r="B324" s="107">
        <v>909</v>
      </c>
      <c r="C324" s="107" t="s">
        <v>30</v>
      </c>
      <c r="D324" s="107" t="s">
        <v>85</v>
      </c>
      <c r="E324" s="107" t="s">
        <v>489</v>
      </c>
      <c r="F324" s="107"/>
      <c r="G324" s="234">
        <f>G325</f>
        <v>456468</v>
      </c>
      <c r="H324" s="234">
        <f t="shared" si="176"/>
        <v>0</v>
      </c>
      <c r="I324" s="234">
        <f t="shared" si="176"/>
        <v>456468</v>
      </c>
      <c r="J324" s="234">
        <f t="shared" si="176"/>
        <v>0</v>
      </c>
      <c r="K324" s="171">
        <f>K325</f>
        <v>0</v>
      </c>
      <c r="L324" s="171">
        <f t="shared" si="176"/>
        <v>0</v>
      </c>
      <c r="M324" s="171">
        <f t="shared" si="176"/>
        <v>0</v>
      </c>
      <c r="N324" s="171">
        <f t="shared" si="176"/>
        <v>0</v>
      </c>
      <c r="O324" s="171">
        <f>O325</f>
        <v>456468</v>
      </c>
      <c r="P324" s="171">
        <f t="shared" si="176"/>
        <v>0</v>
      </c>
      <c r="Q324" s="171">
        <f t="shared" si="176"/>
        <v>456468</v>
      </c>
      <c r="R324" s="171">
        <f t="shared" si="176"/>
        <v>0</v>
      </c>
    </row>
    <row r="325" spans="1:18" ht="18.75">
      <c r="A325" s="106" t="s">
        <v>140</v>
      </c>
      <c r="B325" s="107">
        <v>909</v>
      </c>
      <c r="C325" s="107" t="s">
        <v>30</v>
      </c>
      <c r="D325" s="107" t="s">
        <v>85</v>
      </c>
      <c r="E325" s="107" t="s">
        <v>490</v>
      </c>
      <c r="F325" s="107"/>
      <c r="G325" s="234">
        <f>G326</f>
        <v>456468</v>
      </c>
      <c r="H325" s="234">
        <f t="shared" si="176"/>
        <v>0</v>
      </c>
      <c r="I325" s="234">
        <f t="shared" si="176"/>
        <v>456468</v>
      </c>
      <c r="J325" s="234">
        <f t="shared" si="176"/>
        <v>0</v>
      </c>
      <c r="K325" s="171">
        <f>K326</f>
        <v>0</v>
      </c>
      <c r="L325" s="171">
        <f t="shared" si="176"/>
        <v>0</v>
      </c>
      <c r="M325" s="171">
        <f t="shared" si="176"/>
        <v>0</v>
      </c>
      <c r="N325" s="171">
        <f t="shared" si="176"/>
        <v>0</v>
      </c>
      <c r="O325" s="171">
        <f>O326</f>
        <v>456468</v>
      </c>
      <c r="P325" s="171">
        <f t="shared" si="176"/>
        <v>0</v>
      </c>
      <c r="Q325" s="171">
        <f t="shared" si="176"/>
        <v>456468</v>
      </c>
      <c r="R325" s="171">
        <f t="shared" si="176"/>
        <v>0</v>
      </c>
    </row>
    <row r="326" spans="1:18" ht="33.75">
      <c r="A326" s="109" t="s">
        <v>172</v>
      </c>
      <c r="B326" s="107">
        <v>909</v>
      </c>
      <c r="C326" s="107" t="s">
        <v>30</v>
      </c>
      <c r="D326" s="107" t="s">
        <v>85</v>
      </c>
      <c r="E326" s="107" t="s">
        <v>490</v>
      </c>
      <c r="F326" s="107" t="s">
        <v>16</v>
      </c>
      <c r="G326" s="234">
        <f>G327</f>
        <v>456468</v>
      </c>
      <c r="H326" s="234">
        <f t="shared" si="176"/>
        <v>0</v>
      </c>
      <c r="I326" s="234">
        <f t="shared" si="176"/>
        <v>456468</v>
      </c>
      <c r="J326" s="234">
        <f t="shared" si="176"/>
        <v>0</v>
      </c>
      <c r="K326" s="171">
        <f>K327</f>
        <v>0</v>
      </c>
      <c r="L326" s="171">
        <f t="shared" si="176"/>
        <v>0</v>
      </c>
      <c r="M326" s="171">
        <f t="shared" si="176"/>
        <v>0</v>
      </c>
      <c r="N326" s="171">
        <f t="shared" si="176"/>
        <v>0</v>
      </c>
      <c r="O326" s="171">
        <f>O327</f>
        <v>456468</v>
      </c>
      <c r="P326" s="171">
        <f t="shared" si="176"/>
        <v>0</v>
      </c>
      <c r="Q326" s="171">
        <f t="shared" si="176"/>
        <v>456468</v>
      </c>
      <c r="R326" s="171">
        <f t="shared" si="176"/>
        <v>0</v>
      </c>
    </row>
    <row r="327" spans="1:18" ht="33.75">
      <c r="A327" s="109" t="s">
        <v>44</v>
      </c>
      <c r="B327" s="107">
        <v>909</v>
      </c>
      <c r="C327" s="107" t="s">
        <v>30</v>
      </c>
      <c r="D327" s="107" t="s">
        <v>85</v>
      </c>
      <c r="E327" s="107" t="s">
        <v>490</v>
      </c>
      <c r="F327" s="107" t="s">
        <v>51</v>
      </c>
      <c r="G327" s="234">
        <v>456468</v>
      </c>
      <c r="H327" s="234"/>
      <c r="I327" s="234">
        <v>456468</v>
      </c>
      <c r="J327" s="234"/>
      <c r="K327" s="171"/>
      <c r="L327" s="171"/>
      <c r="M327" s="171"/>
      <c r="N327" s="171"/>
      <c r="O327" s="96">
        <f>G327+K327</f>
        <v>456468</v>
      </c>
      <c r="P327" s="96">
        <f>H327+L327</f>
        <v>0</v>
      </c>
      <c r="Q327" s="96">
        <f>I327+M327</f>
        <v>456468</v>
      </c>
      <c r="R327" s="96">
        <f>J327+N327</f>
        <v>0</v>
      </c>
    </row>
    <row r="328" spans="1:18" ht="50.25">
      <c r="A328" s="106" t="s">
        <v>509</v>
      </c>
      <c r="B328" s="10">
        <v>909</v>
      </c>
      <c r="C328" s="10" t="s">
        <v>170</v>
      </c>
      <c r="D328" s="10" t="s">
        <v>85</v>
      </c>
      <c r="E328" s="10" t="s">
        <v>491</v>
      </c>
      <c r="F328" s="10"/>
      <c r="G328" s="234">
        <f t="shared" ref="G328:R328" si="177">G329+G336+G339</f>
        <v>846962</v>
      </c>
      <c r="H328" s="234">
        <f t="shared" si="177"/>
        <v>700000</v>
      </c>
      <c r="I328" s="234">
        <f t="shared" si="177"/>
        <v>840685</v>
      </c>
      <c r="J328" s="234">
        <f t="shared" si="177"/>
        <v>700000</v>
      </c>
      <c r="K328" s="171">
        <f t="shared" si="177"/>
        <v>0</v>
      </c>
      <c r="L328" s="171">
        <f t="shared" si="177"/>
        <v>0</v>
      </c>
      <c r="M328" s="171">
        <f t="shared" si="177"/>
        <v>0</v>
      </c>
      <c r="N328" s="171">
        <f t="shared" si="177"/>
        <v>0</v>
      </c>
      <c r="O328" s="171">
        <f t="shared" si="177"/>
        <v>846962</v>
      </c>
      <c r="P328" s="171">
        <f t="shared" si="177"/>
        <v>700000</v>
      </c>
      <c r="Q328" s="171">
        <f t="shared" si="177"/>
        <v>840685</v>
      </c>
      <c r="R328" s="171">
        <f t="shared" si="177"/>
        <v>700000</v>
      </c>
    </row>
    <row r="329" spans="1:18" ht="18.75">
      <c r="A329" s="15" t="s">
        <v>15</v>
      </c>
      <c r="B329" s="10">
        <v>909</v>
      </c>
      <c r="C329" s="10" t="s">
        <v>170</v>
      </c>
      <c r="D329" s="10" t="s">
        <v>85</v>
      </c>
      <c r="E329" s="10" t="s">
        <v>492</v>
      </c>
      <c r="F329" s="10"/>
      <c r="G329" s="234">
        <f t="shared" ref="G329:R329" si="178">G330+G333</f>
        <v>88626</v>
      </c>
      <c r="H329" s="234">
        <f t="shared" si="178"/>
        <v>0</v>
      </c>
      <c r="I329" s="234">
        <f t="shared" si="178"/>
        <v>82349</v>
      </c>
      <c r="J329" s="234">
        <f t="shared" si="178"/>
        <v>0</v>
      </c>
      <c r="K329" s="171">
        <f t="shared" si="178"/>
        <v>0</v>
      </c>
      <c r="L329" s="171">
        <f t="shared" si="178"/>
        <v>0</v>
      </c>
      <c r="M329" s="171">
        <f t="shared" si="178"/>
        <v>0</v>
      </c>
      <c r="N329" s="171">
        <f t="shared" si="178"/>
        <v>0</v>
      </c>
      <c r="O329" s="171">
        <f t="shared" si="178"/>
        <v>88626</v>
      </c>
      <c r="P329" s="171">
        <f t="shared" si="178"/>
        <v>0</v>
      </c>
      <c r="Q329" s="171">
        <f t="shared" si="178"/>
        <v>82349</v>
      </c>
      <c r="R329" s="171">
        <f t="shared" si="178"/>
        <v>0</v>
      </c>
    </row>
    <row r="330" spans="1:18" ht="18.75">
      <c r="A330" s="15" t="s">
        <v>121</v>
      </c>
      <c r="B330" s="10">
        <v>909</v>
      </c>
      <c r="C330" s="10" t="s">
        <v>170</v>
      </c>
      <c r="D330" s="10" t="s">
        <v>85</v>
      </c>
      <c r="E330" s="10" t="s">
        <v>493</v>
      </c>
      <c r="F330" s="10"/>
      <c r="G330" s="234">
        <f>G331</f>
        <v>5000</v>
      </c>
      <c r="H330" s="234">
        <f t="shared" ref="H330:R331" si="179">H331</f>
        <v>0</v>
      </c>
      <c r="I330" s="234">
        <f t="shared" si="179"/>
        <v>5000</v>
      </c>
      <c r="J330" s="234">
        <f t="shared" si="179"/>
        <v>0</v>
      </c>
      <c r="K330" s="171">
        <f>K331</f>
        <v>0</v>
      </c>
      <c r="L330" s="171">
        <f t="shared" si="179"/>
        <v>0</v>
      </c>
      <c r="M330" s="171">
        <f t="shared" si="179"/>
        <v>0</v>
      </c>
      <c r="N330" s="171">
        <f t="shared" si="179"/>
        <v>0</v>
      </c>
      <c r="O330" s="171">
        <f>O331</f>
        <v>5000</v>
      </c>
      <c r="P330" s="171">
        <f t="shared" si="179"/>
        <v>0</v>
      </c>
      <c r="Q330" s="171">
        <f t="shared" si="179"/>
        <v>5000</v>
      </c>
      <c r="R330" s="171">
        <f t="shared" si="179"/>
        <v>0</v>
      </c>
    </row>
    <row r="331" spans="1:18" ht="33.75">
      <c r="A331" s="15" t="s">
        <v>122</v>
      </c>
      <c r="B331" s="10">
        <v>909</v>
      </c>
      <c r="C331" s="10" t="s">
        <v>170</v>
      </c>
      <c r="D331" s="10" t="s">
        <v>85</v>
      </c>
      <c r="E331" s="10" t="s">
        <v>493</v>
      </c>
      <c r="F331" s="10" t="s">
        <v>123</v>
      </c>
      <c r="G331" s="234">
        <f>G332</f>
        <v>5000</v>
      </c>
      <c r="H331" s="234">
        <f t="shared" si="179"/>
        <v>0</v>
      </c>
      <c r="I331" s="234">
        <f t="shared" si="179"/>
        <v>5000</v>
      </c>
      <c r="J331" s="234">
        <f t="shared" si="179"/>
        <v>0</v>
      </c>
      <c r="K331" s="171">
        <f>K332</f>
        <v>0</v>
      </c>
      <c r="L331" s="171">
        <f t="shared" si="179"/>
        <v>0</v>
      </c>
      <c r="M331" s="171">
        <f t="shared" si="179"/>
        <v>0</v>
      </c>
      <c r="N331" s="171">
        <f t="shared" si="179"/>
        <v>0</v>
      </c>
      <c r="O331" s="171">
        <f>O332</f>
        <v>5000</v>
      </c>
      <c r="P331" s="171">
        <f t="shared" si="179"/>
        <v>0</v>
      </c>
      <c r="Q331" s="171">
        <f t="shared" si="179"/>
        <v>5000</v>
      </c>
      <c r="R331" s="171">
        <f t="shared" si="179"/>
        <v>0</v>
      </c>
    </row>
    <row r="332" spans="1:18" ht="18.75">
      <c r="A332" s="15" t="s">
        <v>121</v>
      </c>
      <c r="B332" s="10">
        <v>909</v>
      </c>
      <c r="C332" s="10" t="s">
        <v>170</v>
      </c>
      <c r="D332" s="10" t="s">
        <v>85</v>
      </c>
      <c r="E332" s="10" t="s">
        <v>493</v>
      </c>
      <c r="F332" s="10" t="s">
        <v>124</v>
      </c>
      <c r="G332" s="234">
        <v>5000</v>
      </c>
      <c r="H332" s="234"/>
      <c r="I332" s="234">
        <v>5000</v>
      </c>
      <c r="J332" s="234"/>
      <c r="K332" s="171"/>
      <c r="L332" s="171"/>
      <c r="M332" s="171"/>
      <c r="N332" s="171"/>
      <c r="O332" s="96">
        <f>G332+K332</f>
        <v>5000</v>
      </c>
      <c r="P332" s="96">
        <f>H332+L332</f>
        <v>0</v>
      </c>
      <c r="Q332" s="96">
        <f>I332+M332</f>
        <v>5000</v>
      </c>
      <c r="R332" s="96">
        <f>J332+N332</f>
        <v>0</v>
      </c>
    </row>
    <row r="333" spans="1:18">
      <c r="A333" s="15" t="s">
        <v>140</v>
      </c>
      <c r="B333" s="10">
        <v>909</v>
      </c>
      <c r="C333" s="10" t="s">
        <v>170</v>
      </c>
      <c r="D333" s="10" t="s">
        <v>85</v>
      </c>
      <c r="E333" s="10" t="s">
        <v>494</v>
      </c>
      <c r="F333" s="10"/>
      <c r="G333" s="226">
        <f>G334</f>
        <v>83626</v>
      </c>
      <c r="H333" s="226">
        <f t="shared" ref="H333:R334" si="180">H334</f>
        <v>0</v>
      </c>
      <c r="I333" s="226">
        <f t="shared" si="180"/>
        <v>77349</v>
      </c>
      <c r="J333" s="226">
        <f t="shared" si="180"/>
        <v>0</v>
      </c>
      <c r="K333" s="96">
        <f>K334</f>
        <v>0</v>
      </c>
      <c r="L333" s="96">
        <f t="shared" si="180"/>
        <v>0</v>
      </c>
      <c r="M333" s="96">
        <f t="shared" si="180"/>
        <v>0</v>
      </c>
      <c r="N333" s="96">
        <f t="shared" si="180"/>
        <v>0</v>
      </c>
      <c r="O333" s="96">
        <f>O334</f>
        <v>83626</v>
      </c>
      <c r="P333" s="96">
        <f t="shared" si="180"/>
        <v>0</v>
      </c>
      <c r="Q333" s="96">
        <f t="shared" si="180"/>
        <v>77349</v>
      </c>
      <c r="R333" s="96">
        <f t="shared" si="180"/>
        <v>0</v>
      </c>
    </row>
    <row r="334" spans="1:18" ht="33">
      <c r="A334" s="12" t="s">
        <v>172</v>
      </c>
      <c r="B334" s="10">
        <v>909</v>
      </c>
      <c r="C334" s="10" t="s">
        <v>170</v>
      </c>
      <c r="D334" s="10" t="s">
        <v>85</v>
      </c>
      <c r="E334" s="10" t="s">
        <v>494</v>
      </c>
      <c r="F334" s="10" t="s">
        <v>16</v>
      </c>
      <c r="G334" s="226">
        <f>G335</f>
        <v>83626</v>
      </c>
      <c r="H334" s="226">
        <f t="shared" si="180"/>
        <v>0</v>
      </c>
      <c r="I334" s="226">
        <f t="shared" si="180"/>
        <v>77349</v>
      </c>
      <c r="J334" s="226">
        <f t="shared" si="180"/>
        <v>0</v>
      </c>
      <c r="K334" s="96">
        <f>K335</f>
        <v>0</v>
      </c>
      <c r="L334" s="96">
        <f t="shared" si="180"/>
        <v>0</v>
      </c>
      <c r="M334" s="96">
        <f t="shared" si="180"/>
        <v>0</v>
      </c>
      <c r="N334" s="96">
        <f t="shared" si="180"/>
        <v>0</v>
      </c>
      <c r="O334" s="96">
        <f>O335</f>
        <v>83626</v>
      </c>
      <c r="P334" s="96">
        <f t="shared" si="180"/>
        <v>0</v>
      </c>
      <c r="Q334" s="96">
        <f t="shared" si="180"/>
        <v>77349</v>
      </c>
      <c r="R334" s="96">
        <f t="shared" si="180"/>
        <v>0</v>
      </c>
    </row>
    <row r="335" spans="1:18" ht="33">
      <c r="A335" s="15" t="s">
        <v>44</v>
      </c>
      <c r="B335" s="10">
        <v>909</v>
      </c>
      <c r="C335" s="10" t="s">
        <v>170</v>
      </c>
      <c r="D335" s="10" t="s">
        <v>85</v>
      </c>
      <c r="E335" s="10" t="s">
        <v>494</v>
      </c>
      <c r="F335" s="10" t="s">
        <v>51</v>
      </c>
      <c r="G335" s="226">
        <f>77349+6277</f>
        <v>83626</v>
      </c>
      <c r="H335" s="226"/>
      <c r="I335" s="226">
        <v>77349</v>
      </c>
      <c r="J335" s="226"/>
      <c r="K335" s="96"/>
      <c r="L335" s="96"/>
      <c r="M335" s="96"/>
      <c r="N335" s="96"/>
      <c r="O335" s="96">
        <f>G335+K335</f>
        <v>83626</v>
      </c>
      <c r="P335" s="96">
        <f>H335+L335</f>
        <v>0</v>
      </c>
      <c r="Q335" s="96">
        <f>I335+M335</f>
        <v>77349</v>
      </c>
      <c r="R335" s="96">
        <f>J335+N335</f>
        <v>0</v>
      </c>
    </row>
    <row r="336" spans="1:18" ht="101.25">
      <c r="A336" s="109" t="s">
        <v>510</v>
      </c>
      <c r="B336" s="10">
        <v>909</v>
      </c>
      <c r="C336" s="10" t="s">
        <v>170</v>
      </c>
      <c r="D336" s="10" t="s">
        <v>85</v>
      </c>
      <c r="E336" s="11" t="s">
        <v>495</v>
      </c>
      <c r="F336" s="10"/>
      <c r="G336" s="226">
        <f>G337</f>
        <v>15236</v>
      </c>
      <c r="H336" s="226">
        <f t="shared" ref="H336:R337" si="181">H337</f>
        <v>0</v>
      </c>
      <c r="I336" s="226">
        <f t="shared" si="181"/>
        <v>15236</v>
      </c>
      <c r="J336" s="226">
        <f t="shared" si="181"/>
        <v>0</v>
      </c>
      <c r="K336" s="96">
        <f>K337</f>
        <v>0</v>
      </c>
      <c r="L336" s="96">
        <f t="shared" si="181"/>
        <v>0</v>
      </c>
      <c r="M336" s="96">
        <f t="shared" si="181"/>
        <v>0</v>
      </c>
      <c r="N336" s="96">
        <f t="shared" si="181"/>
        <v>0</v>
      </c>
      <c r="O336" s="96">
        <f>O337</f>
        <v>15236</v>
      </c>
      <c r="P336" s="96">
        <f t="shared" si="181"/>
        <v>0</v>
      </c>
      <c r="Q336" s="96">
        <f t="shared" si="181"/>
        <v>15236</v>
      </c>
      <c r="R336" s="96">
        <f t="shared" si="181"/>
        <v>0</v>
      </c>
    </row>
    <row r="337" spans="1:18" ht="33">
      <c r="A337" s="12" t="s">
        <v>172</v>
      </c>
      <c r="B337" s="10">
        <v>909</v>
      </c>
      <c r="C337" s="10" t="s">
        <v>170</v>
      </c>
      <c r="D337" s="10" t="s">
        <v>85</v>
      </c>
      <c r="E337" s="11" t="s">
        <v>495</v>
      </c>
      <c r="F337" s="10" t="s">
        <v>16</v>
      </c>
      <c r="G337" s="226">
        <f>G338</f>
        <v>15236</v>
      </c>
      <c r="H337" s="226">
        <f t="shared" si="181"/>
        <v>0</v>
      </c>
      <c r="I337" s="226">
        <f t="shared" si="181"/>
        <v>15236</v>
      </c>
      <c r="J337" s="226">
        <f t="shared" si="181"/>
        <v>0</v>
      </c>
      <c r="K337" s="96">
        <f>K338</f>
        <v>0</v>
      </c>
      <c r="L337" s="96">
        <f t="shared" si="181"/>
        <v>0</v>
      </c>
      <c r="M337" s="96">
        <f t="shared" si="181"/>
        <v>0</v>
      </c>
      <c r="N337" s="96">
        <f t="shared" si="181"/>
        <v>0</v>
      </c>
      <c r="O337" s="96">
        <f>O338</f>
        <v>15236</v>
      </c>
      <c r="P337" s="96">
        <f t="shared" si="181"/>
        <v>0</v>
      </c>
      <c r="Q337" s="96">
        <f t="shared" si="181"/>
        <v>15236</v>
      </c>
      <c r="R337" s="96">
        <f t="shared" si="181"/>
        <v>0</v>
      </c>
    </row>
    <row r="338" spans="1:18" ht="33">
      <c r="A338" s="12" t="s">
        <v>44</v>
      </c>
      <c r="B338" s="10">
        <v>909</v>
      </c>
      <c r="C338" s="10" t="s">
        <v>170</v>
      </c>
      <c r="D338" s="10" t="s">
        <v>85</v>
      </c>
      <c r="E338" s="11" t="s">
        <v>495</v>
      </c>
      <c r="F338" s="10" t="s">
        <v>51</v>
      </c>
      <c r="G338" s="226">
        <v>15236</v>
      </c>
      <c r="H338" s="226"/>
      <c r="I338" s="226">
        <v>15236</v>
      </c>
      <c r="J338" s="226"/>
      <c r="K338" s="96"/>
      <c r="L338" s="96"/>
      <c r="M338" s="96"/>
      <c r="N338" s="96"/>
      <c r="O338" s="96">
        <f>G338+K338</f>
        <v>15236</v>
      </c>
      <c r="P338" s="96">
        <f>H338+L338</f>
        <v>0</v>
      </c>
      <c r="Q338" s="96">
        <f>I338+M338</f>
        <v>15236</v>
      </c>
      <c r="R338" s="96">
        <f>J338+N338</f>
        <v>0</v>
      </c>
    </row>
    <row r="339" spans="1:18" ht="49.5">
      <c r="A339" s="109" t="s">
        <v>549</v>
      </c>
      <c r="B339" s="10">
        <v>909</v>
      </c>
      <c r="C339" s="10" t="s">
        <v>170</v>
      </c>
      <c r="D339" s="10" t="s">
        <v>85</v>
      </c>
      <c r="E339" s="10" t="s">
        <v>496</v>
      </c>
      <c r="F339" s="10"/>
      <c r="G339" s="226">
        <f>G340+G342</f>
        <v>743100</v>
      </c>
      <c r="H339" s="226">
        <f t="shared" ref="H339:J339" si="182">H340+H342</f>
        <v>700000</v>
      </c>
      <c r="I339" s="226">
        <f t="shared" si="182"/>
        <v>743100</v>
      </c>
      <c r="J339" s="226">
        <f t="shared" si="182"/>
        <v>700000</v>
      </c>
      <c r="K339" s="96">
        <f>K340+K342</f>
        <v>0</v>
      </c>
      <c r="L339" s="96">
        <f t="shared" ref="L339:N339" si="183">L340+L342</f>
        <v>0</v>
      </c>
      <c r="M339" s="96">
        <f t="shared" si="183"/>
        <v>0</v>
      </c>
      <c r="N339" s="96">
        <f t="shared" si="183"/>
        <v>0</v>
      </c>
      <c r="O339" s="96">
        <f>O340+O342</f>
        <v>743100</v>
      </c>
      <c r="P339" s="96">
        <f t="shared" ref="P339:R339" si="184">P340+P342</f>
        <v>700000</v>
      </c>
      <c r="Q339" s="96">
        <f t="shared" si="184"/>
        <v>743100</v>
      </c>
      <c r="R339" s="96">
        <f t="shared" si="184"/>
        <v>700000</v>
      </c>
    </row>
    <row r="340" spans="1:18" ht="33">
      <c r="A340" s="12" t="s">
        <v>172</v>
      </c>
      <c r="B340" s="10">
        <v>909</v>
      </c>
      <c r="C340" s="10" t="s">
        <v>170</v>
      </c>
      <c r="D340" s="10" t="s">
        <v>85</v>
      </c>
      <c r="E340" s="10" t="s">
        <v>496</v>
      </c>
      <c r="F340" s="10" t="s">
        <v>16</v>
      </c>
      <c r="G340" s="226">
        <f>G341</f>
        <v>743100</v>
      </c>
      <c r="H340" s="226">
        <f t="shared" ref="H340:R340" si="185">H341</f>
        <v>700000</v>
      </c>
      <c r="I340" s="226">
        <f t="shared" si="185"/>
        <v>743100</v>
      </c>
      <c r="J340" s="226">
        <f t="shared" si="185"/>
        <v>700000</v>
      </c>
      <c r="K340" s="96">
        <f>K341</f>
        <v>0</v>
      </c>
      <c r="L340" s="96">
        <f t="shared" si="185"/>
        <v>0</v>
      </c>
      <c r="M340" s="96">
        <f t="shared" si="185"/>
        <v>0</v>
      </c>
      <c r="N340" s="96">
        <f t="shared" si="185"/>
        <v>0</v>
      </c>
      <c r="O340" s="96">
        <f>O341</f>
        <v>743100</v>
      </c>
      <c r="P340" s="96">
        <f t="shared" si="185"/>
        <v>700000</v>
      </c>
      <c r="Q340" s="96">
        <f t="shared" si="185"/>
        <v>743100</v>
      </c>
      <c r="R340" s="96">
        <f t="shared" si="185"/>
        <v>700000</v>
      </c>
    </row>
    <row r="341" spans="1:18" ht="33">
      <c r="A341" s="15" t="s">
        <v>44</v>
      </c>
      <c r="B341" s="10">
        <v>909</v>
      </c>
      <c r="C341" s="10" t="s">
        <v>170</v>
      </c>
      <c r="D341" s="10" t="s">
        <v>85</v>
      </c>
      <c r="E341" s="10" t="s">
        <v>496</v>
      </c>
      <c r="F341" s="10" t="s">
        <v>51</v>
      </c>
      <c r="G341" s="226">
        <v>743100</v>
      </c>
      <c r="H341" s="226">
        <v>700000</v>
      </c>
      <c r="I341" s="226">
        <f>43100+700000</f>
        <v>743100</v>
      </c>
      <c r="J341" s="226">
        <v>700000</v>
      </c>
      <c r="K341" s="96"/>
      <c r="L341" s="96"/>
      <c r="M341" s="96"/>
      <c r="N341" s="96"/>
      <c r="O341" s="96">
        <f>G341+K341</f>
        <v>743100</v>
      </c>
      <c r="P341" s="96">
        <f>H341+L341</f>
        <v>700000</v>
      </c>
      <c r="Q341" s="96">
        <f>I341+M341</f>
        <v>743100</v>
      </c>
      <c r="R341" s="96">
        <f>J341+N341</f>
        <v>700000</v>
      </c>
    </row>
    <row r="342" spans="1:18" s="83" customFormat="1" ht="33" hidden="1">
      <c r="A342" s="123" t="s">
        <v>122</v>
      </c>
      <c r="B342" s="89">
        <v>909</v>
      </c>
      <c r="C342" s="89" t="s">
        <v>170</v>
      </c>
      <c r="D342" s="89" t="s">
        <v>85</v>
      </c>
      <c r="E342" s="91" t="s">
        <v>496</v>
      </c>
      <c r="F342" s="89" t="s">
        <v>123</v>
      </c>
      <c r="G342" s="226">
        <f>G343</f>
        <v>0</v>
      </c>
      <c r="H342" s="226">
        <f t="shared" ref="H342:R342" si="186">H343</f>
        <v>0</v>
      </c>
      <c r="I342" s="226">
        <f t="shared" si="186"/>
        <v>0</v>
      </c>
      <c r="J342" s="226">
        <f t="shared" si="186"/>
        <v>0</v>
      </c>
      <c r="K342" s="87">
        <f>K343</f>
        <v>0</v>
      </c>
      <c r="L342" s="87">
        <f t="shared" si="186"/>
        <v>0</v>
      </c>
      <c r="M342" s="87">
        <f t="shared" si="186"/>
        <v>0</v>
      </c>
      <c r="N342" s="87">
        <f t="shared" si="186"/>
        <v>0</v>
      </c>
      <c r="O342" s="87">
        <f>O343</f>
        <v>0</v>
      </c>
      <c r="P342" s="87">
        <f t="shared" si="186"/>
        <v>0</v>
      </c>
      <c r="Q342" s="87">
        <f t="shared" si="186"/>
        <v>0</v>
      </c>
      <c r="R342" s="87">
        <f t="shared" si="186"/>
        <v>0</v>
      </c>
    </row>
    <row r="343" spans="1:18" s="83" customFormat="1" hidden="1">
      <c r="A343" s="123" t="s">
        <v>121</v>
      </c>
      <c r="B343" s="89">
        <v>909</v>
      </c>
      <c r="C343" s="89" t="s">
        <v>170</v>
      </c>
      <c r="D343" s="89" t="s">
        <v>85</v>
      </c>
      <c r="E343" s="91" t="s">
        <v>496</v>
      </c>
      <c r="F343" s="89" t="s">
        <v>124</v>
      </c>
      <c r="G343" s="226"/>
      <c r="H343" s="226"/>
      <c r="I343" s="226"/>
      <c r="J343" s="226"/>
      <c r="K343" s="87"/>
      <c r="L343" s="87"/>
      <c r="M343" s="87"/>
      <c r="N343" s="87"/>
      <c r="O343" s="87">
        <f>G343+K343</f>
        <v>0</v>
      </c>
      <c r="P343" s="87">
        <f>H343+L343</f>
        <v>0</v>
      </c>
      <c r="Q343" s="87">
        <f>I343+M343</f>
        <v>0</v>
      </c>
      <c r="R343" s="87">
        <f>J343+N343</f>
        <v>0</v>
      </c>
    </row>
    <row r="344" spans="1:18" ht="33">
      <c r="A344" s="106" t="s">
        <v>511</v>
      </c>
      <c r="B344" s="10">
        <v>909</v>
      </c>
      <c r="C344" s="10" t="s">
        <v>170</v>
      </c>
      <c r="D344" s="10" t="s">
        <v>85</v>
      </c>
      <c r="E344" s="10" t="s">
        <v>497</v>
      </c>
      <c r="F344" s="30"/>
      <c r="G344" s="226">
        <f>G345</f>
        <v>107422</v>
      </c>
      <c r="H344" s="226">
        <f t="shared" ref="H344:R344" si="187">H345</f>
        <v>0</v>
      </c>
      <c r="I344" s="226">
        <f t="shared" si="187"/>
        <v>107422</v>
      </c>
      <c r="J344" s="226">
        <f t="shared" si="187"/>
        <v>0</v>
      </c>
      <c r="K344" s="96">
        <f>K345</f>
        <v>0</v>
      </c>
      <c r="L344" s="96">
        <f t="shared" si="187"/>
        <v>0</v>
      </c>
      <c r="M344" s="96">
        <f t="shared" si="187"/>
        <v>0</v>
      </c>
      <c r="N344" s="96">
        <f t="shared" si="187"/>
        <v>0</v>
      </c>
      <c r="O344" s="96">
        <f>O345</f>
        <v>107422</v>
      </c>
      <c r="P344" s="96">
        <f t="shared" si="187"/>
        <v>0</v>
      </c>
      <c r="Q344" s="96">
        <f t="shared" si="187"/>
        <v>107422</v>
      </c>
      <c r="R344" s="96">
        <f t="shared" si="187"/>
        <v>0</v>
      </c>
    </row>
    <row r="345" spans="1:18">
      <c r="A345" s="15" t="s">
        <v>15</v>
      </c>
      <c r="B345" s="10" t="s">
        <v>361</v>
      </c>
      <c r="C345" s="10" t="s">
        <v>170</v>
      </c>
      <c r="D345" s="10" t="s">
        <v>85</v>
      </c>
      <c r="E345" s="10" t="s">
        <v>498</v>
      </c>
      <c r="F345" s="10"/>
      <c r="G345" s="226">
        <f>G346+G349</f>
        <v>107422</v>
      </c>
      <c r="H345" s="226">
        <f t="shared" ref="H345:J345" si="188">H346+H349</f>
        <v>0</v>
      </c>
      <c r="I345" s="226">
        <f t="shared" si="188"/>
        <v>107422</v>
      </c>
      <c r="J345" s="226">
        <f t="shared" si="188"/>
        <v>0</v>
      </c>
      <c r="K345" s="96">
        <f>K346+K349</f>
        <v>0</v>
      </c>
      <c r="L345" s="96">
        <f t="shared" ref="L345:N345" si="189">L346+L349</f>
        <v>0</v>
      </c>
      <c r="M345" s="96">
        <f t="shared" si="189"/>
        <v>0</v>
      </c>
      <c r="N345" s="96">
        <f t="shared" si="189"/>
        <v>0</v>
      </c>
      <c r="O345" s="96">
        <f>O346+O349</f>
        <v>107422</v>
      </c>
      <c r="P345" s="96">
        <f t="shared" ref="P345:R345" si="190">P346+P349</f>
        <v>0</v>
      </c>
      <c r="Q345" s="96">
        <f t="shared" si="190"/>
        <v>107422</v>
      </c>
      <c r="R345" s="96">
        <f t="shared" si="190"/>
        <v>0</v>
      </c>
    </row>
    <row r="346" spans="1:18">
      <c r="A346" s="15" t="s">
        <v>140</v>
      </c>
      <c r="B346" s="10">
        <f t="shared" ref="B346:B355" si="191">B344</f>
        <v>909</v>
      </c>
      <c r="C346" s="10" t="s">
        <v>170</v>
      </c>
      <c r="D346" s="10" t="s">
        <v>85</v>
      </c>
      <c r="E346" s="10" t="s">
        <v>499</v>
      </c>
      <c r="F346" s="10"/>
      <c r="G346" s="226">
        <f>G347</f>
        <v>54084</v>
      </c>
      <c r="H346" s="226">
        <f t="shared" ref="H346:R347" si="192">H347</f>
        <v>0</v>
      </c>
      <c r="I346" s="226">
        <f t="shared" si="192"/>
        <v>54084</v>
      </c>
      <c r="J346" s="226">
        <f t="shared" si="192"/>
        <v>0</v>
      </c>
      <c r="K346" s="96">
        <f>K347</f>
        <v>0</v>
      </c>
      <c r="L346" s="96">
        <f t="shared" si="192"/>
        <v>0</v>
      </c>
      <c r="M346" s="96">
        <f t="shared" si="192"/>
        <v>0</v>
      </c>
      <c r="N346" s="96">
        <f t="shared" si="192"/>
        <v>0</v>
      </c>
      <c r="O346" s="96">
        <f>O347</f>
        <v>54084</v>
      </c>
      <c r="P346" s="96">
        <f t="shared" si="192"/>
        <v>0</v>
      </c>
      <c r="Q346" s="96">
        <f t="shared" si="192"/>
        <v>54084</v>
      </c>
      <c r="R346" s="96">
        <f t="shared" si="192"/>
        <v>0</v>
      </c>
    </row>
    <row r="347" spans="1:18" ht="33">
      <c r="A347" s="12" t="s">
        <v>172</v>
      </c>
      <c r="B347" s="10" t="str">
        <f t="shared" si="191"/>
        <v>909</v>
      </c>
      <c r="C347" s="10" t="s">
        <v>170</v>
      </c>
      <c r="D347" s="10" t="s">
        <v>85</v>
      </c>
      <c r="E347" s="10" t="s">
        <v>499</v>
      </c>
      <c r="F347" s="10" t="s">
        <v>16</v>
      </c>
      <c r="G347" s="226">
        <f>G348</f>
        <v>54084</v>
      </c>
      <c r="H347" s="226">
        <f t="shared" si="192"/>
        <v>0</v>
      </c>
      <c r="I347" s="226">
        <f t="shared" si="192"/>
        <v>54084</v>
      </c>
      <c r="J347" s="226">
        <f t="shared" si="192"/>
        <v>0</v>
      </c>
      <c r="K347" s="96">
        <f>K348</f>
        <v>0</v>
      </c>
      <c r="L347" s="96">
        <f t="shared" si="192"/>
        <v>0</v>
      </c>
      <c r="M347" s="96">
        <f t="shared" si="192"/>
        <v>0</v>
      </c>
      <c r="N347" s="96">
        <f t="shared" si="192"/>
        <v>0</v>
      </c>
      <c r="O347" s="96">
        <f>O348</f>
        <v>54084</v>
      </c>
      <c r="P347" s="96">
        <f t="shared" si="192"/>
        <v>0</v>
      </c>
      <c r="Q347" s="96">
        <f t="shared" si="192"/>
        <v>54084</v>
      </c>
      <c r="R347" s="96">
        <f t="shared" si="192"/>
        <v>0</v>
      </c>
    </row>
    <row r="348" spans="1:18" ht="33">
      <c r="A348" s="15" t="s">
        <v>44</v>
      </c>
      <c r="B348" s="10">
        <f t="shared" si="191"/>
        <v>909</v>
      </c>
      <c r="C348" s="10" t="s">
        <v>170</v>
      </c>
      <c r="D348" s="10" t="s">
        <v>85</v>
      </c>
      <c r="E348" s="10" t="s">
        <v>499</v>
      </c>
      <c r="F348" s="10" t="s">
        <v>51</v>
      </c>
      <c r="G348" s="226">
        <v>54084</v>
      </c>
      <c r="H348" s="226"/>
      <c r="I348" s="226">
        <v>54084</v>
      </c>
      <c r="J348" s="226"/>
      <c r="K348" s="96"/>
      <c r="L348" s="96"/>
      <c r="M348" s="96"/>
      <c r="N348" s="96"/>
      <c r="O348" s="96">
        <f>G348+K348</f>
        <v>54084</v>
      </c>
      <c r="P348" s="96">
        <f>H348+L348</f>
        <v>0</v>
      </c>
      <c r="Q348" s="96">
        <f>I348+M348</f>
        <v>54084</v>
      </c>
      <c r="R348" s="96">
        <f>J348+N348</f>
        <v>0</v>
      </c>
    </row>
    <row r="349" spans="1:18" ht="33">
      <c r="A349" s="15" t="s">
        <v>62</v>
      </c>
      <c r="B349" s="10" t="str">
        <f>B347</f>
        <v>909</v>
      </c>
      <c r="C349" s="10" t="s">
        <v>170</v>
      </c>
      <c r="D349" s="10" t="s">
        <v>85</v>
      </c>
      <c r="E349" s="10" t="s">
        <v>500</v>
      </c>
      <c r="F349" s="10"/>
      <c r="G349" s="226">
        <f>G350</f>
        <v>53338</v>
      </c>
      <c r="H349" s="226">
        <f t="shared" ref="H349:R349" si="193">H350</f>
        <v>0</v>
      </c>
      <c r="I349" s="226">
        <f t="shared" si="193"/>
        <v>53338</v>
      </c>
      <c r="J349" s="226">
        <f t="shared" si="193"/>
        <v>0</v>
      </c>
      <c r="K349" s="96">
        <f>K350</f>
        <v>0</v>
      </c>
      <c r="L349" s="96">
        <f t="shared" si="193"/>
        <v>0</v>
      </c>
      <c r="M349" s="96">
        <f t="shared" si="193"/>
        <v>0</v>
      </c>
      <c r="N349" s="96">
        <f t="shared" si="193"/>
        <v>0</v>
      </c>
      <c r="O349" s="96">
        <f>O350</f>
        <v>53338</v>
      </c>
      <c r="P349" s="96">
        <f t="shared" si="193"/>
        <v>0</v>
      </c>
      <c r="Q349" s="96">
        <f t="shared" si="193"/>
        <v>53338</v>
      </c>
      <c r="R349" s="96">
        <f t="shared" si="193"/>
        <v>0</v>
      </c>
    </row>
    <row r="350" spans="1:18" ht="33">
      <c r="A350" s="15" t="s">
        <v>171</v>
      </c>
      <c r="B350" s="10">
        <f>B348</f>
        <v>909</v>
      </c>
      <c r="C350" s="10" t="s">
        <v>170</v>
      </c>
      <c r="D350" s="10" t="s">
        <v>85</v>
      </c>
      <c r="E350" s="10" t="s">
        <v>501</v>
      </c>
      <c r="F350" s="10"/>
      <c r="G350" s="226">
        <f>G351+G353+G355</f>
        <v>53338</v>
      </c>
      <c r="H350" s="226">
        <f t="shared" ref="H350:J350" si="194">H351+H353+H355</f>
        <v>0</v>
      </c>
      <c r="I350" s="226">
        <f t="shared" si="194"/>
        <v>53338</v>
      </c>
      <c r="J350" s="226">
        <f t="shared" si="194"/>
        <v>0</v>
      </c>
      <c r="K350" s="96">
        <f>K351+K353+K355</f>
        <v>0</v>
      </c>
      <c r="L350" s="96">
        <f t="shared" ref="L350:N350" si="195">L351+L353+L355</f>
        <v>0</v>
      </c>
      <c r="M350" s="96">
        <f t="shared" si="195"/>
        <v>0</v>
      </c>
      <c r="N350" s="96">
        <f t="shared" si="195"/>
        <v>0</v>
      </c>
      <c r="O350" s="96">
        <f>O351+O353+O355</f>
        <v>53338</v>
      </c>
      <c r="P350" s="96">
        <f t="shared" ref="P350:R350" si="196">P351+P353+P355</f>
        <v>0</v>
      </c>
      <c r="Q350" s="96">
        <f t="shared" si="196"/>
        <v>53338</v>
      </c>
      <c r="R350" s="96">
        <f t="shared" si="196"/>
        <v>0</v>
      </c>
    </row>
    <row r="351" spans="1:18" ht="68.25" customHeight="1">
      <c r="A351" s="12" t="s">
        <v>21</v>
      </c>
      <c r="B351" s="10" t="str">
        <f t="shared" si="191"/>
        <v>909</v>
      </c>
      <c r="C351" s="10" t="s">
        <v>170</v>
      </c>
      <c r="D351" s="10" t="s">
        <v>85</v>
      </c>
      <c r="E351" s="10" t="s">
        <v>501</v>
      </c>
      <c r="F351" s="10" t="s">
        <v>22</v>
      </c>
      <c r="G351" s="226">
        <f>G352</f>
        <v>16824</v>
      </c>
      <c r="H351" s="226">
        <f t="shared" ref="H351:R351" si="197">H352</f>
        <v>0</v>
      </c>
      <c r="I351" s="226">
        <f t="shared" si="197"/>
        <v>16824</v>
      </c>
      <c r="J351" s="226">
        <f t="shared" si="197"/>
        <v>0</v>
      </c>
      <c r="K351" s="96">
        <f>K352</f>
        <v>0</v>
      </c>
      <c r="L351" s="96">
        <f t="shared" si="197"/>
        <v>0</v>
      </c>
      <c r="M351" s="96">
        <f t="shared" si="197"/>
        <v>0</v>
      </c>
      <c r="N351" s="96">
        <f t="shared" si="197"/>
        <v>0</v>
      </c>
      <c r="O351" s="96">
        <f>O352</f>
        <v>16824</v>
      </c>
      <c r="P351" s="96">
        <f t="shared" si="197"/>
        <v>0</v>
      </c>
      <c r="Q351" s="96">
        <f t="shared" si="197"/>
        <v>16824</v>
      </c>
      <c r="R351" s="96">
        <f t="shared" si="197"/>
        <v>0</v>
      </c>
    </row>
    <row r="352" spans="1:18">
      <c r="A352" s="15" t="s">
        <v>45</v>
      </c>
      <c r="B352" s="10">
        <f t="shared" si="191"/>
        <v>909</v>
      </c>
      <c r="C352" s="10" t="s">
        <v>170</v>
      </c>
      <c r="D352" s="10" t="s">
        <v>85</v>
      </c>
      <c r="E352" s="10" t="s">
        <v>501</v>
      </c>
      <c r="F352" s="10" t="s">
        <v>53</v>
      </c>
      <c r="G352" s="226">
        <f>15597+1227</f>
        <v>16824</v>
      </c>
      <c r="H352" s="226"/>
      <c r="I352" s="226">
        <f>15597+1227</f>
        <v>16824</v>
      </c>
      <c r="J352" s="226"/>
      <c r="K352" s="96"/>
      <c r="L352" s="96"/>
      <c r="M352" s="96"/>
      <c r="N352" s="96"/>
      <c r="O352" s="96">
        <f>G352+K352</f>
        <v>16824</v>
      </c>
      <c r="P352" s="96">
        <f>H352+L352</f>
        <v>0</v>
      </c>
      <c r="Q352" s="96">
        <f>I352+M352</f>
        <v>16824</v>
      </c>
      <c r="R352" s="96">
        <f>J352+N352</f>
        <v>0</v>
      </c>
    </row>
    <row r="353" spans="1:18" ht="33">
      <c r="A353" s="12" t="s">
        <v>172</v>
      </c>
      <c r="B353" s="10" t="str">
        <f t="shared" si="191"/>
        <v>909</v>
      </c>
      <c r="C353" s="10" t="s">
        <v>170</v>
      </c>
      <c r="D353" s="10" t="s">
        <v>85</v>
      </c>
      <c r="E353" s="10" t="s">
        <v>501</v>
      </c>
      <c r="F353" s="10" t="s">
        <v>16</v>
      </c>
      <c r="G353" s="226">
        <f>G354</f>
        <v>36471</v>
      </c>
      <c r="H353" s="226">
        <f t="shared" ref="H353:R353" si="198">H354</f>
        <v>0</v>
      </c>
      <c r="I353" s="226">
        <f t="shared" si="198"/>
        <v>36471</v>
      </c>
      <c r="J353" s="226">
        <f t="shared" si="198"/>
        <v>0</v>
      </c>
      <c r="K353" s="96">
        <f>K354</f>
        <v>0</v>
      </c>
      <c r="L353" s="96">
        <f t="shared" si="198"/>
        <v>0</v>
      </c>
      <c r="M353" s="96">
        <f t="shared" si="198"/>
        <v>0</v>
      </c>
      <c r="N353" s="96">
        <f t="shared" si="198"/>
        <v>0</v>
      </c>
      <c r="O353" s="96">
        <f>O354</f>
        <v>36471</v>
      </c>
      <c r="P353" s="96">
        <f t="shared" si="198"/>
        <v>0</v>
      </c>
      <c r="Q353" s="96">
        <f t="shared" si="198"/>
        <v>36471</v>
      </c>
      <c r="R353" s="96">
        <f t="shared" si="198"/>
        <v>0</v>
      </c>
    </row>
    <row r="354" spans="1:18" ht="33">
      <c r="A354" s="15" t="s">
        <v>44</v>
      </c>
      <c r="B354" s="10">
        <f t="shared" si="191"/>
        <v>909</v>
      </c>
      <c r="C354" s="10" t="s">
        <v>170</v>
      </c>
      <c r="D354" s="10" t="s">
        <v>85</v>
      </c>
      <c r="E354" s="10" t="s">
        <v>501</v>
      </c>
      <c r="F354" s="10" t="s">
        <v>51</v>
      </c>
      <c r="G354" s="226">
        <f>36226+245</f>
        <v>36471</v>
      </c>
      <c r="H354" s="226"/>
      <c r="I354" s="226">
        <f>36226+245</f>
        <v>36471</v>
      </c>
      <c r="J354" s="226"/>
      <c r="K354" s="96"/>
      <c r="L354" s="96"/>
      <c r="M354" s="96"/>
      <c r="N354" s="96"/>
      <c r="O354" s="96">
        <f>G354+K354</f>
        <v>36471</v>
      </c>
      <c r="P354" s="96">
        <f>H354+L354</f>
        <v>0</v>
      </c>
      <c r="Q354" s="96">
        <f>I354+M354</f>
        <v>36471</v>
      </c>
      <c r="R354" s="96">
        <f>J354+N354</f>
        <v>0</v>
      </c>
    </row>
    <row r="355" spans="1:18">
      <c r="A355" s="15" t="s">
        <v>19</v>
      </c>
      <c r="B355" s="10" t="str">
        <f t="shared" si="191"/>
        <v>909</v>
      </c>
      <c r="C355" s="10" t="s">
        <v>170</v>
      </c>
      <c r="D355" s="10" t="s">
        <v>85</v>
      </c>
      <c r="E355" s="10" t="s">
        <v>501</v>
      </c>
      <c r="F355" s="10" t="s">
        <v>20</v>
      </c>
      <c r="G355" s="226">
        <f>G356</f>
        <v>43</v>
      </c>
      <c r="H355" s="226">
        <f t="shared" ref="H355:R355" si="199">H356</f>
        <v>0</v>
      </c>
      <c r="I355" s="226">
        <f t="shared" si="199"/>
        <v>43</v>
      </c>
      <c r="J355" s="226">
        <f t="shared" si="199"/>
        <v>0</v>
      </c>
      <c r="K355" s="96">
        <f>K356</f>
        <v>0</v>
      </c>
      <c r="L355" s="96">
        <f t="shared" si="199"/>
        <v>0</v>
      </c>
      <c r="M355" s="96">
        <f t="shared" si="199"/>
        <v>0</v>
      </c>
      <c r="N355" s="96">
        <f t="shared" si="199"/>
        <v>0</v>
      </c>
      <c r="O355" s="96">
        <f>O356</f>
        <v>43</v>
      </c>
      <c r="P355" s="96">
        <f t="shared" si="199"/>
        <v>0</v>
      </c>
      <c r="Q355" s="96">
        <f t="shared" si="199"/>
        <v>43</v>
      </c>
      <c r="R355" s="96">
        <f t="shared" si="199"/>
        <v>0</v>
      </c>
    </row>
    <row r="356" spans="1:18">
      <c r="A356" s="15" t="s">
        <v>398</v>
      </c>
      <c r="B356" s="10">
        <f>B354</f>
        <v>909</v>
      </c>
      <c r="C356" s="10" t="s">
        <v>170</v>
      </c>
      <c r="D356" s="10" t="s">
        <v>85</v>
      </c>
      <c r="E356" s="10" t="s">
        <v>501</v>
      </c>
      <c r="F356" s="10" t="s">
        <v>50</v>
      </c>
      <c r="G356" s="226">
        <f>40+3</f>
        <v>43</v>
      </c>
      <c r="H356" s="226"/>
      <c r="I356" s="226">
        <f>40+3</f>
        <v>43</v>
      </c>
      <c r="J356" s="226"/>
      <c r="K356" s="96"/>
      <c r="L356" s="96"/>
      <c r="M356" s="96"/>
      <c r="N356" s="96"/>
      <c r="O356" s="96">
        <f>G356+K356</f>
        <v>43</v>
      </c>
      <c r="P356" s="96">
        <f>H356+L356</f>
        <v>0</v>
      </c>
      <c r="Q356" s="96">
        <f>I356+M356</f>
        <v>43</v>
      </c>
      <c r="R356" s="96">
        <f>J356+N356</f>
        <v>0</v>
      </c>
    </row>
    <row r="357" spans="1:18">
      <c r="A357" s="12" t="s">
        <v>17</v>
      </c>
      <c r="B357" s="10" t="str">
        <f>B355</f>
        <v>909</v>
      </c>
      <c r="C357" s="10" t="s">
        <v>170</v>
      </c>
      <c r="D357" s="10" t="s">
        <v>85</v>
      </c>
      <c r="E357" s="9" t="s">
        <v>55</v>
      </c>
      <c r="F357" s="30"/>
      <c r="G357" s="226">
        <f>G358</f>
        <v>1200</v>
      </c>
      <c r="H357" s="226">
        <f t="shared" ref="H357:R360" si="200">H358</f>
        <v>0</v>
      </c>
      <c r="I357" s="226">
        <f t="shared" si="200"/>
        <v>1200</v>
      </c>
      <c r="J357" s="226">
        <f t="shared" si="200"/>
        <v>0</v>
      </c>
      <c r="K357" s="96">
        <f>K358</f>
        <v>0</v>
      </c>
      <c r="L357" s="96">
        <f t="shared" si="200"/>
        <v>0</v>
      </c>
      <c r="M357" s="96">
        <f t="shared" si="200"/>
        <v>0</v>
      </c>
      <c r="N357" s="96">
        <f t="shared" si="200"/>
        <v>0</v>
      </c>
      <c r="O357" s="96">
        <f>O358</f>
        <v>1200</v>
      </c>
      <c r="P357" s="96">
        <f t="shared" si="200"/>
        <v>0</v>
      </c>
      <c r="Q357" s="96">
        <f t="shared" si="200"/>
        <v>1200</v>
      </c>
      <c r="R357" s="96">
        <f t="shared" si="200"/>
        <v>0</v>
      </c>
    </row>
    <row r="358" spans="1:18" ht="33">
      <c r="A358" s="15" t="s">
        <v>62</v>
      </c>
      <c r="B358" s="10" t="s">
        <v>361</v>
      </c>
      <c r="C358" s="10" t="s">
        <v>170</v>
      </c>
      <c r="D358" s="10" t="s">
        <v>85</v>
      </c>
      <c r="E358" s="10" t="s">
        <v>64</v>
      </c>
      <c r="F358" s="10"/>
      <c r="G358" s="226">
        <f>G359</f>
        <v>1200</v>
      </c>
      <c r="H358" s="226">
        <f t="shared" si="200"/>
        <v>0</v>
      </c>
      <c r="I358" s="226">
        <f t="shared" si="200"/>
        <v>1200</v>
      </c>
      <c r="J358" s="226">
        <f t="shared" si="200"/>
        <v>0</v>
      </c>
      <c r="K358" s="96">
        <f>K359</f>
        <v>0</v>
      </c>
      <c r="L358" s="96">
        <f t="shared" si="200"/>
        <v>0</v>
      </c>
      <c r="M358" s="96">
        <f t="shared" si="200"/>
        <v>0</v>
      </c>
      <c r="N358" s="96">
        <f t="shared" si="200"/>
        <v>0</v>
      </c>
      <c r="O358" s="96">
        <f>O359</f>
        <v>1200</v>
      </c>
      <c r="P358" s="96">
        <f t="shared" si="200"/>
        <v>0</v>
      </c>
      <c r="Q358" s="96">
        <f t="shared" si="200"/>
        <v>1200</v>
      </c>
      <c r="R358" s="96">
        <f t="shared" si="200"/>
        <v>0</v>
      </c>
    </row>
    <row r="359" spans="1:18" ht="33">
      <c r="A359" s="15" t="s">
        <v>171</v>
      </c>
      <c r="B359" s="10">
        <f t="shared" ref="B359:B361" si="201">B356</f>
        <v>909</v>
      </c>
      <c r="C359" s="10" t="s">
        <v>170</v>
      </c>
      <c r="D359" s="10" t="s">
        <v>85</v>
      </c>
      <c r="E359" s="10" t="s">
        <v>340</v>
      </c>
      <c r="F359" s="10"/>
      <c r="G359" s="226">
        <f>G360</f>
        <v>1200</v>
      </c>
      <c r="H359" s="226">
        <f t="shared" si="200"/>
        <v>0</v>
      </c>
      <c r="I359" s="226">
        <f t="shared" si="200"/>
        <v>1200</v>
      </c>
      <c r="J359" s="226">
        <f t="shared" si="200"/>
        <v>0</v>
      </c>
      <c r="K359" s="96">
        <f>K360</f>
        <v>0</v>
      </c>
      <c r="L359" s="96">
        <f t="shared" si="200"/>
        <v>0</v>
      </c>
      <c r="M359" s="96">
        <f t="shared" si="200"/>
        <v>0</v>
      </c>
      <c r="N359" s="96">
        <f t="shared" si="200"/>
        <v>0</v>
      </c>
      <c r="O359" s="96">
        <f>O360</f>
        <v>1200</v>
      </c>
      <c r="P359" s="96">
        <f t="shared" si="200"/>
        <v>0</v>
      </c>
      <c r="Q359" s="96">
        <f t="shared" si="200"/>
        <v>1200</v>
      </c>
      <c r="R359" s="96">
        <f t="shared" si="200"/>
        <v>0</v>
      </c>
    </row>
    <row r="360" spans="1:18">
      <c r="A360" s="15" t="s">
        <v>19</v>
      </c>
      <c r="B360" s="10" t="str">
        <f t="shared" si="201"/>
        <v>909</v>
      </c>
      <c r="C360" s="10" t="s">
        <v>170</v>
      </c>
      <c r="D360" s="10" t="s">
        <v>85</v>
      </c>
      <c r="E360" s="10" t="s">
        <v>340</v>
      </c>
      <c r="F360" s="10" t="s">
        <v>20</v>
      </c>
      <c r="G360" s="226">
        <f>G361</f>
        <v>1200</v>
      </c>
      <c r="H360" s="226">
        <f t="shared" si="200"/>
        <v>0</v>
      </c>
      <c r="I360" s="226">
        <f t="shared" si="200"/>
        <v>1200</v>
      </c>
      <c r="J360" s="226">
        <f t="shared" si="200"/>
        <v>0</v>
      </c>
      <c r="K360" s="96">
        <f>K361</f>
        <v>0</v>
      </c>
      <c r="L360" s="96">
        <f t="shared" si="200"/>
        <v>0</v>
      </c>
      <c r="M360" s="96">
        <f t="shared" si="200"/>
        <v>0</v>
      </c>
      <c r="N360" s="96">
        <f t="shared" si="200"/>
        <v>0</v>
      </c>
      <c r="O360" s="96">
        <f>O361</f>
        <v>1200</v>
      </c>
      <c r="P360" s="96">
        <f t="shared" si="200"/>
        <v>0</v>
      </c>
      <c r="Q360" s="96">
        <f t="shared" si="200"/>
        <v>1200</v>
      </c>
      <c r="R360" s="96">
        <f t="shared" si="200"/>
        <v>0</v>
      </c>
    </row>
    <row r="361" spans="1:18">
      <c r="A361" s="55" t="s">
        <v>48</v>
      </c>
      <c r="B361" s="10" t="str">
        <f t="shared" si="201"/>
        <v>909</v>
      </c>
      <c r="C361" s="10" t="s">
        <v>170</v>
      </c>
      <c r="D361" s="10" t="s">
        <v>85</v>
      </c>
      <c r="E361" s="10" t="s">
        <v>340</v>
      </c>
      <c r="F361" s="10" t="s">
        <v>50</v>
      </c>
      <c r="G361" s="226">
        <v>1200</v>
      </c>
      <c r="H361" s="226"/>
      <c r="I361" s="226">
        <v>1200</v>
      </c>
      <c r="J361" s="226"/>
      <c r="K361" s="96"/>
      <c r="L361" s="96"/>
      <c r="M361" s="96"/>
      <c r="N361" s="96"/>
      <c r="O361" s="96">
        <f>G361+K361</f>
        <v>1200</v>
      </c>
      <c r="P361" s="96">
        <f>H361+L361</f>
        <v>0</v>
      </c>
      <c r="Q361" s="96">
        <f>I361+M361</f>
        <v>1200</v>
      </c>
      <c r="R361" s="96">
        <f>J361+N361</f>
        <v>0</v>
      </c>
    </row>
    <row r="362" spans="1:18">
      <c r="A362" s="15"/>
      <c r="B362" s="10"/>
      <c r="C362" s="10"/>
      <c r="D362" s="10"/>
      <c r="E362" s="11"/>
      <c r="F362" s="10"/>
      <c r="G362" s="226"/>
      <c r="H362" s="226"/>
      <c r="I362" s="226"/>
      <c r="J362" s="226"/>
      <c r="K362" s="96"/>
      <c r="L362" s="96"/>
      <c r="M362" s="96"/>
      <c r="N362" s="96"/>
      <c r="O362" s="96"/>
      <c r="P362" s="96"/>
      <c r="Q362" s="96"/>
      <c r="R362" s="96"/>
    </row>
    <row r="363" spans="1:18" ht="18.75">
      <c r="A363" s="25" t="s">
        <v>145</v>
      </c>
      <c r="B363" s="26">
        <v>909</v>
      </c>
      <c r="C363" s="26" t="s">
        <v>80</v>
      </c>
      <c r="D363" s="26" t="s">
        <v>14</v>
      </c>
      <c r="E363" s="27"/>
      <c r="F363" s="26"/>
      <c r="G363" s="229">
        <f>G364</f>
        <v>846</v>
      </c>
      <c r="H363" s="229">
        <f t="shared" ref="H363:R365" si="202">H364</f>
        <v>0</v>
      </c>
      <c r="I363" s="229">
        <f t="shared" si="202"/>
        <v>846</v>
      </c>
      <c r="J363" s="229">
        <f t="shared" si="202"/>
        <v>0</v>
      </c>
      <c r="K363" s="166">
        <f>K364</f>
        <v>0</v>
      </c>
      <c r="L363" s="166">
        <f t="shared" si="202"/>
        <v>0</v>
      </c>
      <c r="M363" s="166">
        <f t="shared" si="202"/>
        <v>0</v>
      </c>
      <c r="N363" s="166">
        <f t="shared" si="202"/>
        <v>0</v>
      </c>
      <c r="O363" s="166">
        <f>O364</f>
        <v>846</v>
      </c>
      <c r="P363" s="166">
        <f t="shared" si="202"/>
        <v>0</v>
      </c>
      <c r="Q363" s="166">
        <f t="shared" si="202"/>
        <v>846</v>
      </c>
      <c r="R363" s="166">
        <f t="shared" si="202"/>
        <v>0</v>
      </c>
    </row>
    <row r="364" spans="1:18" ht="49.5">
      <c r="A364" s="106" t="s">
        <v>505</v>
      </c>
      <c r="B364" s="10">
        <v>909</v>
      </c>
      <c r="C364" s="10" t="s">
        <v>80</v>
      </c>
      <c r="D364" s="10" t="s">
        <v>14</v>
      </c>
      <c r="E364" s="10" t="s">
        <v>487</v>
      </c>
      <c r="F364" s="10"/>
      <c r="G364" s="226">
        <f>G365</f>
        <v>846</v>
      </c>
      <c r="H364" s="226">
        <f t="shared" si="202"/>
        <v>0</v>
      </c>
      <c r="I364" s="226">
        <f t="shared" si="202"/>
        <v>846</v>
      </c>
      <c r="J364" s="226">
        <f t="shared" si="202"/>
        <v>0</v>
      </c>
      <c r="K364" s="96">
        <f>K365</f>
        <v>0</v>
      </c>
      <c r="L364" s="96">
        <f t="shared" si="202"/>
        <v>0</v>
      </c>
      <c r="M364" s="96">
        <f t="shared" si="202"/>
        <v>0</v>
      </c>
      <c r="N364" s="96">
        <f t="shared" si="202"/>
        <v>0</v>
      </c>
      <c r="O364" s="96">
        <f>O365</f>
        <v>846</v>
      </c>
      <c r="P364" s="96">
        <f t="shared" si="202"/>
        <v>0</v>
      </c>
      <c r="Q364" s="96">
        <f t="shared" si="202"/>
        <v>846</v>
      </c>
      <c r="R364" s="96">
        <f t="shared" si="202"/>
        <v>0</v>
      </c>
    </row>
    <row r="365" spans="1:18" ht="33">
      <c r="A365" s="106" t="s">
        <v>508</v>
      </c>
      <c r="B365" s="107">
        <v>909</v>
      </c>
      <c r="C365" s="10" t="s">
        <v>80</v>
      </c>
      <c r="D365" s="10" t="s">
        <v>14</v>
      </c>
      <c r="E365" s="107" t="s">
        <v>488</v>
      </c>
      <c r="F365" s="10"/>
      <c r="G365" s="226">
        <f>G366</f>
        <v>846</v>
      </c>
      <c r="H365" s="226">
        <f t="shared" si="202"/>
        <v>0</v>
      </c>
      <c r="I365" s="226">
        <f t="shared" si="202"/>
        <v>846</v>
      </c>
      <c r="J365" s="226">
        <f t="shared" si="202"/>
        <v>0</v>
      </c>
      <c r="K365" s="96">
        <f>K366</f>
        <v>0</v>
      </c>
      <c r="L365" s="96">
        <f t="shared" si="202"/>
        <v>0</v>
      </c>
      <c r="M365" s="96">
        <f t="shared" si="202"/>
        <v>0</v>
      </c>
      <c r="N365" s="96">
        <f t="shared" si="202"/>
        <v>0</v>
      </c>
      <c r="O365" s="96">
        <f>O366</f>
        <v>846</v>
      </c>
      <c r="P365" s="96">
        <f t="shared" si="202"/>
        <v>0</v>
      </c>
      <c r="Q365" s="96">
        <f t="shared" si="202"/>
        <v>846</v>
      </c>
      <c r="R365" s="96">
        <f t="shared" si="202"/>
        <v>0</v>
      </c>
    </row>
    <row r="366" spans="1:18" ht="33">
      <c r="A366" s="106" t="s">
        <v>512</v>
      </c>
      <c r="B366" s="10">
        <v>909</v>
      </c>
      <c r="C366" s="10" t="s">
        <v>80</v>
      </c>
      <c r="D366" s="10" t="s">
        <v>14</v>
      </c>
      <c r="E366" s="10" t="s">
        <v>489</v>
      </c>
      <c r="F366" s="10"/>
      <c r="G366" s="226">
        <f t="shared" ref="G366:H368" si="203">G367</f>
        <v>846</v>
      </c>
      <c r="H366" s="226">
        <f t="shared" si="203"/>
        <v>0</v>
      </c>
      <c r="I366" s="226">
        <f>I367</f>
        <v>846</v>
      </c>
      <c r="J366" s="233"/>
      <c r="K366" s="96">
        <f t="shared" ref="K366:L368" si="204">K367</f>
        <v>0</v>
      </c>
      <c r="L366" s="96">
        <f t="shared" si="204"/>
        <v>0</v>
      </c>
      <c r="M366" s="96">
        <f>M367</f>
        <v>0</v>
      </c>
      <c r="N366" s="170"/>
      <c r="O366" s="96">
        <f t="shared" ref="O366:P368" si="205">O367</f>
        <v>846</v>
      </c>
      <c r="P366" s="96">
        <f t="shared" si="205"/>
        <v>0</v>
      </c>
      <c r="Q366" s="96">
        <f>Q367</f>
        <v>846</v>
      </c>
      <c r="R366" s="170"/>
    </row>
    <row r="367" spans="1:18">
      <c r="A367" s="106" t="s">
        <v>15</v>
      </c>
      <c r="B367" s="10">
        <v>909</v>
      </c>
      <c r="C367" s="10" t="s">
        <v>80</v>
      </c>
      <c r="D367" s="10" t="s">
        <v>14</v>
      </c>
      <c r="E367" s="10" t="s">
        <v>502</v>
      </c>
      <c r="F367" s="10"/>
      <c r="G367" s="226">
        <f t="shared" si="203"/>
        <v>846</v>
      </c>
      <c r="H367" s="226">
        <f t="shared" si="203"/>
        <v>0</v>
      </c>
      <c r="I367" s="226">
        <f>I368</f>
        <v>846</v>
      </c>
      <c r="J367" s="233"/>
      <c r="K367" s="96">
        <f t="shared" si="204"/>
        <v>0</v>
      </c>
      <c r="L367" s="96">
        <f t="shared" si="204"/>
        <v>0</v>
      </c>
      <c r="M367" s="96">
        <f>M368</f>
        <v>0</v>
      </c>
      <c r="N367" s="170"/>
      <c r="O367" s="96">
        <f t="shared" si="205"/>
        <v>846</v>
      </c>
      <c r="P367" s="96">
        <f t="shared" si="205"/>
        <v>0</v>
      </c>
      <c r="Q367" s="96">
        <f>Q368</f>
        <v>846</v>
      </c>
      <c r="R367" s="170"/>
    </row>
    <row r="368" spans="1:18">
      <c r="A368" s="106" t="s">
        <v>146</v>
      </c>
      <c r="B368" s="10">
        <v>909</v>
      </c>
      <c r="C368" s="10" t="s">
        <v>80</v>
      </c>
      <c r="D368" s="10" t="s">
        <v>14</v>
      </c>
      <c r="E368" s="10" t="s">
        <v>502</v>
      </c>
      <c r="F368" s="10" t="s">
        <v>16</v>
      </c>
      <c r="G368" s="226">
        <f t="shared" si="203"/>
        <v>846</v>
      </c>
      <c r="H368" s="226">
        <f t="shared" si="203"/>
        <v>0</v>
      </c>
      <c r="I368" s="226">
        <f>I369</f>
        <v>846</v>
      </c>
      <c r="J368" s="233"/>
      <c r="K368" s="96">
        <f t="shared" si="204"/>
        <v>0</v>
      </c>
      <c r="L368" s="96">
        <f t="shared" si="204"/>
        <v>0</v>
      </c>
      <c r="M368" s="96">
        <f>M369</f>
        <v>0</v>
      </c>
      <c r="N368" s="170"/>
      <c r="O368" s="96">
        <f t="shared" si="205"/>
        <v>846</v>
      </c>
      <c r="P368" s="96">
        <f t="shared" si="205"/>
        <v>0</v>
      </c>
      <c r="Q368" s="96">
        <f>Q369</f>
        <v>846</v>
      </c>
      <c r="R368" s="170"/>
    </row>
    <row r="369" spans="1:18" ht="33">
      <c r="A369" s="109" t="s">
        <v>172</v>
      </c>
      <c r="B369" s="10">
        <v>909</v>
      </c>
      <c r="C369" s="10" t="s">
        <v>80</v>
      </c>
      <c r="D369" s="10" t="s">
        <v>14</v>
      </c>
      <c r="E369" s="10" t="s">
        <v>502</v>
      </c>
      <c r="F369" s="10" t="s">
        <v>51</v>
      </c>
      <c r="G369" s="226">
        <v>846</v>
      </c>
      <c r="H369" s="226"/>
      <c r="I369" s="226">
        <v>846</v>
      </c>
      <c r="J369" s="226"/>
      <c r="K369" s="96"/>
      <c r="L369" s="96"/>
      <c r="M369" s="96"/>
      <c r="N369" s="96"/>
      <c r="O369" s="96">
        <f>G369+K369</f>
        <v>846</v>
      </c>
      <c r="P369" s="96">
        <f>H369+L369</f>
        <v>0</v>
      </c>
      <c r="Q369" s="96">
        <f>I369+M369</f>
        <v>846</v>
      </c>
      <c r="R369" s="96">
        <f>J369+N369</f>
        <v>0</v>
      </c>
    </row>
    <row r="370" spans="1:18">
      <c r="A370" s="109"/>
      <c r="B370" s="10"/>
      <c r="C370" s="10"/>
      <c r="D370" s="10"/>
      <c r="E370" s="10"/>
      <c r="F370" s="10"/>
      <c r="G370" s="226"/>
      <c r="H370" s="226"/>
      <c r="I370" s="226"/>
      <c r="J370" s="226"/>
      <c r="K370" s="96"/>
      <c r="L370" s="96"/>
      <c r="M370" s="96"/>
      <c r="N370" s="96"/>
      <c r="O370" s="96"/>
      <c r="P370" s="96"/>
      <c r="Q370" s="96"/>
      <c r="R370" s="96"/>
    </row>
    <row r="371" spans="1:18" ht="42.75" customHeight="1">
      <c r="A371" s="21" t="s">
        <v>255</v>
      </c>
      <c r="B371" s="31">
        <v>910</v>
      </c>
      <c r="C371" s="22"/>
      <c r="D371" s="22"/>
      <c r="E371" s="24"/>
      <c r="F371" s="22"/>
      <c r="G371" s="228">
        <f t="shared" ref="G371:J371" si="206">G372+G394</f>
        <v>27637</v>
      </c>
      <c r="H371" s="228">
        <f t="shared" si="206"/>
        <v>0</v>
      </c>
      <c r="I371" s="228">
        <f t="shared" si="206"/>
        <v>27637</v>
      </c>
      <c r="J371" s="228">
        <f t="shared" si="206"/>
        <v>0</v>
      </c>
      <c r="K371" s="165">
        <f t="shared" ref="K371:R371" si="207">K372+K394</f>
        <v>0</v>
      </c>
      <c r="L371" s="165">
        <f t="shared" si="207"/>
        <v>0</v>
      </c>
      <c r="M371" s="165">
        <f t="shared" si="207"/>
        <v>0</v>
      </c>
      <c r="N371" s="165">
        <f t="shared" si="207"/>
        <v>0</v>
      </c>
      <c r="O371" s="165">
        <f t="shared" si="207"/>
        <v>27637</v>
      </c>
      <c r="P371" s="165">
        <f t="shared" si="207"/>
        <v>0</v>
      </c>
      <c r="Q371" s="165">
        <f t="shared" si="207"/>
        <v>27637</v>
      </c>
      <c r="R371" s="165">
        <f t="shared" si="207"/>
        <v>0</v>
      </c>
    </row>
    <row r="372" spans="1:18" ht="30" customHeight="1">
      <c r="A372" s="25" t="s">
        <v>9</v>
      </c>
      <c r="B372" s="26">
        <f>B371</f>
        <v>910</v>
      </c>
      <c r="C372" s="26" t="s">
        <v>13</v>
      </c>
      <c r="D372" s="26" t="s">
        <v>3</v>
      </c>
      <c r="E372" s="27"/>
      <c r="F372" s="26"/>
      <c r="G372" s="229">
        <f>G373+G378+G383</f>
        <v>3241</v>
      </c>
      <c r="H372" s="229">
        <f t="shared" ref="H372:J372" si="208">H373+H378+H383</f>
        <v>0</v>
      </c>
      <c r="I372" s="229">
        <f t="shared" si="208"/>
        <v>3241</v>
      </c>
      <c r="J372" s="229">
        <f t="shared" si="208"/>
        <v>0</v>
      </c>
      <c r="K372" s="166">
        <f>K373+K378+K383</f>
        <v>0</v>
      </c>
      <c r="L372" s="166">
        <f t="shared" ref="L372:N372" si="209">L373+L378+L383</f>
        <v>0</v>
      </c>
      <c r="M372" s="166">
        <f t="shared" si="209"/>
        <v>0</v>
      </c>
      <c r="N372" s="166">
        <f t="shared" si="209"/>
        <v>0</v>
      </c>
      <c r="O372" s="166">
        <f>O373+O378+O383</f>
        <v>3241</v>
      </c>
      <c r="P372" s="166">
        <f t="shared" ref="P372:R372" si="210">P373+P378+P383</f>
        <v>0</v>
      </c>
      <c r="Q372" s="166">
        <f t="shared" si="210"/>
        <v>3241</v>
      </c>
      <c r="R372" s="166">
        <f t="shared" si="210"/>
        <v>0</v>
      </c>
    </row>
    <row r="373" spans="1:18" ht="49.5">
      <c r="A373" s="99" t="s">
        <v>625</v>
      </c>
      <c r="B373" s="10" t="s">
        <v>202</v>
      </c>
      <c r="C373" s="10" t="s">
        <v>13</v>
      </c>
      <c r="D373" s="10" t="s">
        <v>3</v>
      </c>
      <c r="E373" s="10" t="s">
        <v>622</v>
      </c>
      <c r="F373" s="10"/>
      <c r="G373" s="226">
        <f t="shared" ref="G373:R376" si="211">G374</f>
        <v>2022</v>
      </c>
      <c r="H373" s="226">
        <f t="shared" si="211"/>
        <v>0</v>
      </c>
      <c r="I373" s="226">
        <f t="shared" si="211"/>
        <v>1944</v>
      </c>
      <c r="J373" s="226">
        <f t="shared" si="211"/>
        <v>0</v>
      </c>
      <c r="K373" s="96">
        <f t="shared" si="211"/>
        <v>0</v>
      </c>
      <c r="L373" s="96">
        <f t="shared" si="211"/>
        <v>0</v>
      </c>
      <c r="M373" s="96">
        <f t="shared" si="211"/>
        <v>0</v>
      </c>
      <c r="N373" s="96">
        <f t="shared" si="211"/>
        <v>0</v>
      </c>
      <c r="O373" s="96">
        <f t="shared" si="211"/>
        <v>2022</v>
      </c>
      <c r="P373" s="96">
        <f t="shared" si="211"/>
        <v>0</v>
      </c>
      <c r="Q373" s="96">
        <f t="shared" si="211"/>
        <v>1944</v>
      </c>
      <c r="R373" s="96">
        <f t="shared" si="211"/>
        <v>0</v>
      </c>
    </row>
    <row r="374" spans="1:18">
      <c r="A374" s="12" t="s">
        <v>15</v>
      </c>
      <c r="B374" s="10" t="s">
        <v>202</v>
      </c>
      <c r="C374" s="10" t="s">
        <v>13</v>
      </c>
      <c r="D374" s="10" t="s">
        <v>3</v>
      </c>
      <c r="E374" s="10" t="s">
        <v>623</v>
      </c>
      <c r="F374" s="10"/>
      <c r="G374" s="226">
        <f t="shared" si="211"/>
        <v>2022</v>
      </c>
      <c r="H374" s="226">
        <f t="shared" si="211"/>
        <v>0</v>
      </c>
      <c r="I374" s="226">
        <f t="shared" si="211"/>
        <v>1944</v>
      </c>
      <c r="J374" s="226">
        <f t="shared" si="211"/>
        <v>0</v>
      </c>
      <c r="K374" s="96">
        <f t="shared" si="211"/>
        <v>0</v>
      </c>
      <c r="L374" s="96">
        <f t="shared" si="211"/>
        <v>0</v>
      </c>
      <c r="M374" s="96">
        <f t="shared" si="211"/>
        <v>0</v>
      </c>
      <c r="N374" s="96">
        <f t="shared" si="211"/>
        <v>0</v>
      </c>
      <c r="O374" s="96">
        <f t="shared" si="211"/>
        <v>2022</v>
      </c>
      <c r="P374" s="96">
        <f t="shared" si="211"/>
        <v>0</v>
      </c>
      <c r="Q374" s="96">
        <f t="shared" si="211"/>
        <v>1944</v>
      </c>
      <c r="R374" s="96">
        <f t="shared" si="211"/>
        <v>0</v>
      </c>
    </row>
    <row r="375" spans="1:18" ht="33">
      <c r="A375" s="99" t="s">
        <v>93</v>
      </c>
      <c r="B375" s="10" t="s">
        <v>202</v>
      </c>
      <c r="C375" s="10" t="s">
        <v>13</v>
      </c>
      <c r="D375" s="10" t="s">
        <v>3</v>
      </c>
      <c r="E375" s="10" t="s">
        <v>624</v>
      </c>
      <c r="F375" s="10"/>
      <c r="G375" s="226">
        <f t="shared" si="211"/>
        <v>2022</v>
      </c>
      <c r="H375" s="226">
        <f t="shared" si="211"/>
        <v>0</v>
      </c>
      <c r="I375" s="226">
        <f t="shared" si="211"/>
        <v>1944</v>
      </c>
      <c r="J375" s="226">
        <f t="shared" si="211"/>
        <v>0</v>
      </c>
      <c r="K375" s="96">
        <f t="shared" si="211"/>
        <v>0</v>
      </c>
      <c r="L375" s="96">
        <f t="shared" si="211"/>
        <v>0</v>
      </c>
      <c r="M375" s="96">
        <f t="shared" si="211"/>
        <v>0</v>
      </c>
      <c r="N375" s="96">
        <f t="shared" si="211"/>
        <v>0</v>
      </c>
      <c r="O375" s="96">
        <f t="shared" si="211"/>
        <v>2022</v>
      </c>
      <c r="P375" s="96">
        <f t="shared" si="211"/>
        <v>0</v>
      </c>
      <c r="Q375" s="96">
        <f t="shared" si="211"/>
        <v>1944</v>
      </c>
      <c r="R375" s="96">
        <f t="shared" si="211"/>
        <v>0</v>
      </c>
    </row>
    <row r="376" spans="1:18" ht="33">
      <c r="A376" s="12" t="s">
        <v>172</v>
      </c>
      <c r="B376" s="10" t="s">
        <v>202</v>
      </c>
      <c r="C376" s="10" t="s">
        <v>13</v>
      </c>
      <c r="D376" s="10" t="s">
        <v>3</v>
      </c>
      <c r="E376" s="10" t="s">
        <v>624</v>
      </c>
      <c r="F376" s="10" t="s">
        <v>16</v>
      </c>
      <c r="G376" s="226">
        <f t="shared" si="211"/>
        <v>2022</v>
      </c>
      <c r="H376" s="226">
        <f t="shared" si="211"/>
        <v>0</v>
      </c>
      <c r="I376" s="226">
        <f t="shared" si="211"/>
        <v>1944</v>
      </c>
      <c r="J376" s="226">
        <f t="shared" si="211"/>
        <v>0</v>
      </c>
      <c r="K376" s="96">
        <f t="shared" si="211"/>
        <v>0</v>
      </c>
      <c r="L376" s="96">
        <f t="shared" si="211"/>
        <v>0</v>
      </c>
      <c r="M376" s="96">
        <f t="shared" si="211"/>
        <v>0</v>
      </c>
      <c r="N376" s="96">
        <f t="shared" si="211"/>
        <v>0</v>
      </c>
      <c r="O376" s="96">
        <f t="shared" si="211"/>
        <v>2022</v>
      </c>
      <c r="P376" s="96">
        <f t="shared" si="211"/>
        <v>0</v>
      </c>
      <c r="Q376" s="96">
        <f t="shared" si="211"/>
        <v>1944</v>
      </c>
      <c r="R376" s="96">
        <f t="shared" si="211"/>
        <v>0</v>
      </c>
    </row>
    <row r="377" spans="1:18" ht="33">
      <c r="A377" s="12" t="s">
        <v>44</v>
      </c>
      <c r="B377" s="10" t="s">
        <v>202</v>
      </c>
      <c r="C377" s="10" t="s">
        <v>13</v>
      </c>
      <c r="D377" s="10" t="s">
        <v>3</v>
      </c>
      <c r="E377" s="10" t="s">
        <v>624</v>
      </c>
      <c r="F377" s="10" t="s">
        <v>51</v>
      </c>
      <c r="G377" s="226">
        <v>2022</v>
      </c>
      <c r="H377" s="226"/>
      <c r="I377" s="226">
        <v>1944</v>
      </c>
      <c r="J377" s="226"/>
      <c r="K377" s="96"/>
      <c r="L377" s="96"/>
      <c r="M377" s="96"/>
      <c r="N377" s="96"/>
      <c r="O377" s="96">
        <f>G377+K377</f>
        <v>2022</v>
      </c>
      <c r="P377" s="96">
        <f>H377+L377</f>
        <v>0</v>
      </c>
      <c r="Q377" s="96">
        <f>I377+M377</f>
        <v>1944</v>
      </c>
      <c r="R377" s="96">
        <f>J377+N377</f>
        <v>0</v>
      </c>
    </row>
    <row r="378" spans="1:18" ht="49.5" hidden="1">
      <c r="A378" s="84" t="s">
        <v>196</v>
      </c>
      <c r="B378" s="89" t="s">
        <v>202</v>
      </c>
      <c r="C378" s="89" t="s">
        <v>13</v>
      </c>
      <c r="D378" s="89" t="s">
        <v>3</v>
      </c>
      <c r="E378" s="89" t="s">
        <v>197</v>
      </c>
      <c r="F378" s="89"/>
      <c r="G378" s="226">
        <f t="shared" ref="G378:R381" si="212">G379</f>
        <v>0</v>
      </c>
      <c r="H378" s="226">
        <f t="shared" si="212"/>
        <v>0</v>
      </c>
      <c r="I378" s="226">
        <f t="shared" si="212"/>
        <v>0</v>
      </c>
      <c r="J378" s="226">
        <f t="shared" si="212"/>
        <v>0</v>
      </c>
      <c r="K378" s="87">
        <f t="shared" si="212"/>
        <v>0</v>
      </c>
      <c r="L378" s="87">
        <f t="shared" si="212"/>
        <v>0</v>
      </c>
      <c r="M378" s="87">
        <f t="shared" si="212"/>
        <v>0</v>
      </c>
      <c r="N378" s="87">
        <f t="shared" si="212"/>
        <v>0</v>
      </c>
      <c r="O378" s="87">
        <f t="shared" si="212"/>
        <v>0</v>
      </c>
      <c r="P378" s="87">
        <f t="shared" si="212"/>
        <v>0</v>
      </c>
      <c r="Q378" s="87">
        <f t="shared" si="212"/>
        <v>0</v>
      </c>
      <c r="R378" s="87">
        <f t="shared" si="212"/>
        <v>0</v>
      </c>
    </row>
    <row r="379" spans="1:18" hidden="1">
      <c r="A379" s="84" t="s">
        <v>15</v>
      </c>
      <c r="B379" s="89" t="s">
        <v>202</v>
      </c>
      <c r="C379" s="89" t="s">
        <v>13</v>
      </c>
      <c r="D379" s="89" t="s">
        <v>3</v>
      </c>
      <c r="E379" s="89" t="s">
        <v>291</v>
      </c>
      <c r="F379" s="89"/>
      <c r="G379" s="226">
        <f t="shared" si="212"/>
        <v>0</v>
      </c>
      <c r="H379" s="226">
        <f t="shared" si="212"/>
        <v>0</v>
      </c>
      <c r="I379" s="226">
        <f t="shared" si="212"/>
        <v>0</v>
      </c>
      <c r="J379" s="226">
        <f t="shared" si="212"/>
        <v>0</v>
      </c>
      <c r="K379" s="87">
        <f t="shared" si="212"/>
        <v>0</v>
      </c>
      <c r="L379" s="87">
        <f t="shared" si="212"/>
        <v>0</v>
      </c>
      <c r="M379" s="87">
        <f t="shared" si="212"/>
        <v>0</v>
      </c>
      <c r="N379" s="87">
        <f t="shared" si="212"/>
        <v>0</v>
      </c>
      <c r="O379" s="87">
        <f t="shared" si="212"/>
        <v>0</v>
      </c>
      <c r="P379" s="87">
        <f t="shared" si="212"/>
        <v>0</v>
      </c>
      <c r="Q379" s="87">
        <f t="shared" si="212"/>
        <v>0</v>
      </c>
      <c r="R379" s="87">
        <f t="shared" si="212"/>
        <v>0</v>
      </c>
    </row>
    <row r="380" spans="1:18" hidden="1">
      <c r="A380" s="84" t="s">
        <v>18</v>
      </c>
      <c r="B380" s="89" t="s">
        <v>202</v>
      </c>
      <c r="C380" s="89" t="s">
        <v>13</v>
      </c>
      <c r="D380" s="89" t="s">
        <v>3</v>
      </c>
      <c r="E380" s="89" t="s">
        <v>292</v>
      </c>
      <c r="F380" s="89"/>
      <c r="G380" s="226">
        <f t="shared" si="212"/>
        <v>0</v>
      </c>
      <c r="H380" s="226">
        <f t="shared" si="212"/>
        <v>0</v>
      </c>
      <c r="I380" s="226">
        <f t="shared" si="212"/>
        <v>0</v>
      </c>
      <c r="J380" s="226">
        <f t="shared" si="212"/>
        <v>0</v>
      </c>
      <c r="K380" s="87">
        <f t="shared" si="212"/>
        <v>0</v>
      </c>
      <c r="L380" s="87">
        <f t="shared" si="212"/>
        <v>0</v>
      </c>
      <c r="M380" s="87">
        <f t="shared" si="212"/>
        <v>0</v>
      </c>
      <c r="N380" s="87">
        <f t="shared" si="212"/>
        <v>0</v>
      </c>
      <c r="O380" s="87">
        <f t="shared" si="212"/>
        <v>0</v>
      </c>
      <c r="P380" s="87">
        <f t="shared" si="212"/>
        <v>0</v>
      </c>
      <c r="Q380" s="87">
        <f t="shared" si="212"/>
        <v>0</v>
      </c>
      <c r="R380" s="87">
        <f t="shared" si="212"/>
        <v>0</v>
      </c>
    </row>
    <row r="381" spans="1:18" ht="33" hidden="1">
      <c r="A381" s="84" t="s">
        <v>172</v>
      </c>
      <c r="B381" s="89" t="s">
        <v>202</v>
      </c>
      <c r="C381" s="89" t="s">
        <v>13</v>
      </c>
      <c r="D381" s="89" t="s">
        <v>3</v>
      </c>
      <c r="E381" s="89" t="s">
        <v>292</v>
      </c>
      <c r="F381" s="89" t="s">
        <v>16</v>
      </c>
      <c r="G381" s="226">
        <f t="shared" si="212"/>
        <v>0</v>
      </c>
      <c r="H381" s="226">
        <f t="shared" si="212"/>
        <v>0</v>
      </c>
      <c r="I381" s="226">
        <f t="shared" si="212"/>
        <v>0</v>
      </c>
      <c r="J381" s="226">
        <f t="shared" si="212"/>
        <v>0</v>
      </c>
      <c r="K381" s="87">
        <f t="shared" si="212"/>
        <v>0</v>
      </c>
      <c r="L381" s="87">
        <f t="shared" si="212"/>
        <v>0</v>
      </c>
      <c r="M381" s="87">
        <f t="shared" si="212"/>
        <v>0</v>
      </c>
      <c r="N381" s="87">
        <f t="shared" si="212"/>
        <v>0</v>
      </c>
      <c r="O381" s="87">
        <f t="shared" si="212"/>
        <v>0</v>
      </c>
      <c r="P381" s="87">
        <f t="shared" si="212"/>
        <v>0</v>
      </c>
      <c r="Q381" s="87">
        <f t="shared" si="212"/>
        <v>0</v>
      </c>
      <c r="R381" s="87">
        <f t="shared" si="212"/>
        <v>0</v>
      </c>
    </row>
    <row r="382" spans="1:18" ht="33" hidden="1">
      <c r="A382" s="84" t="s">
        <v>44</v>
      </c>
      <c r="B382" s="89" t="s">
        <v>202</v>
      </c>
      <c r="C382" s="89" t="s">
        <v>13</v>
      </c>
      <c r="D382" s="89" t="s">
        <v>3</v>
      </c>
      <c r="E382" s="89" t="s">
        <v>292</v>
      </c>
      <c r="F382" s="89" t="s">
        <v>51</v>
      </c>
      <c r="G382" s="226"/>
      <c r="H382" s="226"/>
      <c r="I382" s="226"/>
      <c r="J382" s="226"/>
      <c r="K382" s="87"/>
      <c r="L382" s="87"/>
      <c r="M382" s="87"/>
      <c r="N382" s="87"/>
      <c r="O382" s="87">
        <f>G382+K382</f>
        <v>0</v>
      </c>
      <c r="P382" s="87">
        <f>H382+L382</f>
        <v>0</v>
      </c>
      <c r="Q382" s="87">
        <f>I382+M382</f>
        <v>0</v>
      </c>
      <c r="R382" s="87">
        <f>J382+N382</f>
        <v>0</v>
      </c>
    </row>
    <row r="383" spans="1:18">
      <c r="A383" s="12" t="s">
        <v>17</v>
      </c>
      <c r="B383" s="9">
        <v>910</v>
      </c>
      <c r="C383" s="10" t="s">
        <v>13</v>
      </c>
      <c r="D383" s="10" t="s">
        <v>3</v>
      </c>
      <c r="E383" s="9" t="s">
        <v>55</v>
      </c>
      <c r="F383" s="10"/>
      <c r="G383" s="227">
        <f>G384</f>
        <v>1219</v>
      </c>
      <c r="H383" s="227">
        <f t="shared" ref="H383:R383" si="213">H384</f>
        <v>0</v>
      </c>
      <c r="I383" s="227">
        <f t="shared" si="213"/>
        <v>1297</v>
      </c>
      <c r="J383" s="227">
        <f t="shared" si="213"/>
        <v>0</v>
      </c>
      <c r="K383" s="164">
        <f>K384</f>
        <v>0</v>
      </c>
      <c r="L383" s="164">
        <f t="shared" si="213"/>
        <v>0</v>
      </c>
      <c r="M383" s="164">
        <f t="shared" si="213"/>
        <v>0</v>
      </c>
      <c r="N383" s="164">
        <f t="shared" si="213"/>
        <v>0</v>
      </c>
      <c r="O383" s="164">
        <f>O384</f>
        <v>1219</v>
      </c>
      <c r="P383" s="164">
        <f t="shared" si="213"/>
        <v>0</v>
      </c>
      <c r="Q383" s="164">
        <f t="shared" si="213"/>
        <v>1297</v>
      </c>
      <c r="R383" s="164">
        <f t="shared" si="213"/>
        <v>0</v>
      </c>
    </row>
    <row r="384" spans="1:18">
      <c r="A384" s="12" t="s">
        <v>15</v>
      </c>
      <c r="B384" s="9">
        <f>B383</f>
        <v>910</v>
      </c>
      <c r="C384" s="10" t="s">
        <v>13</v>
      </c>
      <c r="D384" s="10" t="s">
        <v>3</v>
      </c>
      <c r="E384" s="11" t="s">
        <v>60</v>
      </c>
      <c r="F384" s="10"/>
      <c r="G384" s="227">
        <f>G385+G390</f>
        <v>1219</v>
      </c>
      <c r="H384" s="227">
        <f t="shared" ref="H384:J384" si="214">H385+H390</f>
        <v>0</v>
      </c>
      <c r="I384" s="227">
        <f t="shared" si="214"/>
        <v>1297</v>
      </c>
      <c r="J384" s="227">
        <f t="shared" si="214"/>
        <v>0</v>
      </c>
      <c r="K384" s="164">
        <f>K385+K390</f>
        <v>0</v>
      </c>
      <c r="L384" s="164">
        <f t="shared" ref="L384:N384" si="215">L385+L390</f>
        <v>0</v>
      </c>
      <c r="M384" s="164">
        <f t="shared" si="215"/>
        <v>0</v>
      </c>
      <c r="N384" s="164">
        <f t="shared" si="215"/>
        <v>0</v>
      </c>
      <c r="O384" s="164">
        <f>O385+O390</f>
        <v>1219</v>
      </c>
      <c r="P384" s="164">
        <f t="shared" ref="P384:R384" si="216">P385+P390</f>
        <v>0</v>
      </c>
      <c r="Q384" s="164">
        <f t="shared" si="216"/>
        <v>1297</v>
      </c>
      <c r="R384" s="164">
        <f t="shared" si="216"/>
        <v>0</v>
      </c>
    </row>
    <row r="385" spans="1:18">
      <c r="A385" s="12" t="s">
        <v>18</v>
      </c>
      <c r="B385" s="9">
        <f>B384</f>
        <v>910</v>
      </c>
      <c r="C385" s="10" t="s">
        <v>13</v>
      </c>
      <c r="D385" s="10" t="s">
        <v>3</v>
      </c>
      <c r="E385" s="11" t="s">
        <v>61</v>
      </c>
      <c r="F385" s="10"/>
      <c r="G385" s="226">
        <f>G386+G388</f>
        <v>1219</v>
      </c>
      <c r="H385" s="226">
        <f t="shared" ref="H385:J385" si="217">H386+H388</f>
        <v>0</v>
      </c>
      <c r="I385" s="226">
        <f t="shared" si="217"/>
        <v>1297</v>
      </c>
      <c r="J385" s="226">
        <f t="shared" si="217"/>
        <v>0</v>
      </c>
      <c r="K385" s="96">
        <f>K386+K388</f>
        <v>0</v>
      </c>
      <c r="L385" s="96">
        <f t="shared" ref="L385:N385" si="218">L386+L388</f>
        <v>0</v>
      </c>
      <c r="M385" s="96">
        <f t="shared" si="218"/>
        <v>0</v>
      </c>
      <c r="N385" s="96">
        <f t="shared" si="218"/>
        <v>0</v>
      </c>
      <c r="O385" s="96">
        <f>O386+O388</f>
        <v>1219</v>
      </c>
      <c r="P385" s="96">
        <f t="shared" ref="P385:R385" si="219">P386+P388</f>
        <v>0</v>
      </c>
      <c r="Q385" s="96">
        <f t="shared" si="219"/>
        <v>1297</v>
      </c>
      <c r="R385" s="96">
        <f t="shared" si="219"/>
        <v>0</v>
      </c>
    </row>
    <row r="386" spans="1:18" ht="33">
      <c r="A386" s="12" t="s">
        <v>172</v>
      </c>
      <c r="B386" s="9">
        <f>B385</f>
        <v>910</v>
      </c>
      <c r="C386" s="10" t="s">
        <v>13</v>
      </c>
      <c r="D386" s="10" t="s">
        <v>3</v>
      </c>
      <c r="E386" s="11" t="s">
        <v>61</v>
      </c>
      <c r="F386" s="10" t="s">
        <v>16</v>
      </c>
      <c r="G386" s="226">
        <f t="shared" ref="G386:R386" si="220">G387</f>
        <v>1219</v>
      </c>
      <c r="H386" s="226">
        <f t="shared" si="220"/>
        <v>0</v>
      </c>
      <c r="I386" s="226">
        <f t="shared" si="220"/>
        <v>1297</v>
      </c>
      <c r="J386" s="226">
        <f t="shared" si="220"/>
        <v>0</v>
      </c>
      <c r="K386" s="96">
        <f t="shared" si="220"/>
        <v>0</v>
      </c>
      <c r="L386" s="96">
        <f t="shared" si="220"/>
        <v>0</v>
      </c>
      <c r="M386" s="96">
        <f t="shared" si="220"/>
        <v>0</v>
      </c>
      <c r="N386" s="96">
        <f t="shared" si="220"/>
        <v>0</v>
      </c>
      <c r="O386" s="96">
        <f t="shared" si="220"/>
        <v>1219</v>
      </c>
      <c r="P386" s="96">
        <f t="shared" si="220"/>
        <v>0</v>
      </c>
      <c r="Q386" s="96">
        <f t="shared" si="220"/>
        <v>1297</v>
      </c>
      <c r="R386" s="96">
        <f t="shared" si="220"/>
        <v>0</v>
      </c>
    </row>
    <row r="387" spans="1:18" ht="33">
      <c r="A387" s="12" t="s">
        <v>44</v>
      </c>
      <c r="B387" s="9">
        <f>B385</f>
        <v>910</v>
      </c>
      <c r="C387" s="10" t="s">
        <v>13</v>
      </c>
      <c r="D387" s="10" t="s">
        <v>3</v>
      </c>
      <c r="E387" s="11" t="s">
        <v>61</v>
      </c>
      <c r="F387" s="10" t="s">
        <v>51</v>
      </c>
      <c r="G387" s="226">
        <v>1219</v>
      </c>
      <c r="H387" s="226"/>
      <c r="I387" s="226">
        <v>1297</v>
      </c>
      <c r="J387" s="226"/>
      <c r="K387" s="96"/>
      <c r="L387" s="96"/>
      <c r="M387" s="96"/>
      <c r="N387" s="96"/>
      <c r="O387" s="96">
        <f>G387+K387</f>
        <v>1219</v>
      </c>
      <c r="P387" s="96">
        <f>H387+L387</f>
        <v>0</v>
      </c>
      <c r="Q387" s="96">
        <f>I387+M387</f>
        <v>1297</v>
      </c>
      <c r="R387" s="96">
        <f>J387+N387</f>
        <v>0</v>
      </c>
    </row>
    <row r="388" spans="1:18" ht="33" hidden="1">
      <c r="A388" s="84" t="s">
        <v>32</v>
      </c>
      <c r="B388" s="87">
        <f>B386</f>
        <v>910</v>
      </c>
      <c r="C388" s="89" t="s">
        <v>13</v>
      </c>
      <c r="D388" s="89" t="s">
        <v>3</v>
      </c>
      <c r="E388" s="91" t="s">
        <v>61</v>
      </c>
      <c r="F388" s="89" t="s">
        <v>33</v>
      </c>
      <c r="G388" s="226">
        <f>G389</f>
        <v>0</v>
      </c>
      <c r="H388" s="226">
        <f t="shared" ref="H388:R388" si="221">H389</f>
        <v>0</v>
      </c>
      <c r="I388" s="226">
        <f t="shared" si="221"/>
        <v>0</v>
      </c>
      <c r="J388" s="226">
        <f t="shared" si="221"/>
        <v>0</v>
      </c>
      <c r="K388" s="87">
        <f>K389</f>
        <v>0</v>
      </c>
      <c r="L388" s="87">
        <f t="shared" si="221"/>
        <v>0</v>
      </c>
      <c r="M388" s="87">
        <f t="shared" si="221"/>
        <v>0</v>
      </c>
      <c r="N388" s="87">
        <f t="shared" si="221"/>
        <v>0</v>
      </c>
      <c r="O388" s="87">
        <f>O389</f>
        <v>0</v>
      </c>
      <c r="P388" s="87">
        <f t="shared" si="221"/>
        <v>0</v>
      </c>
      <c r="Q388" s="87">
        <f t="shared" si="221"/>
        <v>0</v>
      </c>
      <c r="R388" s="87">
        <f t="shared" si="221"/>
        <v>0</v>
      </c>
    </row>
    <row r="389" spans="1:18" hidden="1">
      <c r="A389" s="137" t="s">
        <v>94</v>
      </c>
      <c r="B389" s="87">
        <f>B387</f>
        <v>910</v>
      </c>
      <c r="C389" s="89" t="s">
        <v>13</v>
      </c>
      <c r="D389" s="89" t="s">
        <v>3</v>
      </c>
      <c r="E389" s="91" t="s">
        <v>61</v>
      </c>
      <c r="F389" s="89" t="s">
        <v>95</v>
      </c>
      <c r="G389" s="226"/>
      <c r="H389" s="226"/>
      <c r="I389" s="226"/>
      <c r="J389" s="226"/>
      <c r="K389" s="87"/>
      <c r="L389" s="87"/>
      <c r="M389" s="87"/>
      <c r="N389" s="87"/>
      <c r="O389" s="87">
        <f>G389+K389</f>
        <v>0</v>
      </c>
      <c r="P389" s="87">
        <f>H389+L389</f>
        <v>0</v>
      </c>
      <c r="Q389" s="87">
        <f>I389+M389</f>
        <v>0</v>
      </c>
      <c r="R389" s="87">
        <f>J389+N389</f>
        <v>0</v>
      </c>
    </row>
    <row r="390" spans="1:18" ht="33" hidden="1">
      <c r="A390" s="116" t="s">
        <v>93</v>
      </c>
      <c r="B390" s="87">
        <f>B389</f>
        <v>910</v>
      </c>
      <c r="C390" s="89" t="s">
        <v>13</v>
      </c>
      <c r="D390" s="89" t="s">
        <v>3</v>
      </c>
      <c r="E390" s="91" t="s">
        <v>375</v>
      </c>
      <c r="F390" s="89"/>
      <c r="G390" s="226">
        <f>G391</f>
        <v>0</v>
      </c>
      <c r="H390" s="226">
        <f t="shared" ref="H390:R391" si="222">H391</f>
        <v>0</v>
      </c>
      <c r="I390" s="226">
        <f t="shared" si="222"/>
        <v>0</v>
      </c>
      <c r="J390" s="226">
        <f t="shared" si="222"/>
        <v>0</v>
      </c>
      <c r="K390" s="87">
        <f>K391</f>
        <v>0</v>
      </c>
      <c r="L390" s="87">
        <f t="shared" si="222"/>
        <v>0</v>
      </c>
      <c r="M390" s="87">
        <f t="shared" si="222"/>
        <v>0</v>
      </c>
      <c r="N390" s="87">
        <f t="shared" si="222"/>
        <v>0</v>
      </c>
      <c r="O390" s="87">
        <f>O391</f>
        <v>0</v>
      </c>
      <c r="P390" s="87">
        <f t="shared" si="222"/>
        <v>0</v>
      </c>
      <c r="Q390" s="87">
        <f t="shared" si="222"/>
        <v>0</v>
      </c>
      <c r="R390" s="87">
        <f t="shared" si="222"/>
        <v>0</v>
      </c>
    </row>
    <row r="391" spans="1:18" ht="33" hidden="1">
      <c r="A391" s="84" t="s">
        <v>172</v>
      </c>
      <c r="B391" s="87">
        <f>B390</f>
        <v>910</v>
      </c>
      <c r="C391" s="89" t="s">
        <v>13</v>
      </c>
      <c r="D391" s="89" t="s">
        <v>3</v>
      </c>
      <c r="E391" s="91" t="s">
        <v>375</v>
      </c>
      <c r="F391" s="89" t="s">
        <v>16</v>
      </c>
      <c r="G391" s="226">
        <f>G392</f>
        <v>0</v>
      </c>
      <c r="H391" s="226">
        <f t="shared" si="222"/>
        <v>0</v>
      </c>
      <c r="I391" s="226">
        <f t="shared" si="222"/>
        <v>0</v>
      </c>
      <c r="J391" s="226">
        <f t="shared" si="222"/>
        <v>0</v>
      </c>
      <c r="K391" s="87">
        <f>K392</f>
        <v>0</v>
      </c>
      <c r="L391" s="87">
        <f t="shared" si="222"/>
        <v>0</v>
      </c>
      <c r="M391" s="87">
        <f t="shared" si="222"/>
        <v>0</v>
      </c>
      <c r="N391" s="87">
        <f t="shared" si="222"/>
        <v>0</v>
      </c>
      <c r="O391" s="87">
        <f>O392</f>
        <v>0</v>
      </c>
      <c r="P391" s="87">
        <f t="shared" si="222"/>
        <v>0</v>
      </c>
      <c r="Q391" s="87">
        <f t="shared" si="222"/>
        <v>0</v>
      </c>
      <c r="R391" s="87">
        <f t="shared" si="222"/>
        <v>0</v>
      </c>
    </row>
    <row r="392" spans="1:18" ht="33" hidden="1">
      <c r="A392" s="84" t="s">
        <v>44</v>
      </c>
      <c r="B392" s="87">
        <f>B390</f>
        <v>910</v>
      </c>
      <c r="C392" s="89" t="s">
        <v>13</v>
      </c>
      <c r="D392" s="89" t="s">
        <v>3</v>
      </c>
      <c r="E392" s="91" t="s">
        <v>375</v>
      </c>
      <c r="F392" s="89" t="s">
        <v>51</v>
      </c>
      <c r="G392" s="226"/>
      <c r="H392" s="226"/>
      <c r="I392" s="226"/>
      <c r="J392" s="226"/>
      <c r="K392" s="87"/>
      <c r="L392" s="87"/>
      <c r="M392" s="87"/>
      <c r="N392" s="87"/>
      <c r="O392" s="87">
        <f>G392+K392</f>
        <v>0</v>
      </c>
      <c r="P392" s="87">
        <f>H392+L392</f>
        <v>0</v>
      </c>
      <c r="Q392" s="87">
        <f>I392+M392</f>
        <v>0</v>
      </c>
      <c r="R392" s="87">
        <f>J392+N392</f>
        <v>0</v>
      </c>
    </row>
    <row r="393" spans="1:18">
      <c r="A393" s="29"/>
      <c r="B393" s="9"/>
      <c r="C393" s="10"/>
      <c r="D393" s="10"/>
      <c r="E393" s="11"/>
      <c r="F393" s="10"/>
      <c r="G393" s="226"/>
      <c r="H393" s="226"/>
      <c r="I393" s="226"/>
      <c r="J393" s="226"/>
      <c r="K393" s="96"/>
      <c r="L393" s="96"/>
      <c r="M393" s="96"/>
      <c r="N393" s="96"/>
      <c r="O393" s="96"/>
      <c r="P393" s="96"/>
      <c r="Q393" s="96"/>
      <c r="R393" s="96"/>
    </row>
    <row r="394" spans="1:18" ht="37.5">
      <c r="A394" s="25" t="s">
        <v>35</v>
      </c>
      <c r="B394" s="26">
        <v>910</v>
      </c>
      <c r="C394" s="26" t="s">
        <v>30</v>
      </c>
      <c r="D394" s="26" t="s">
        <v>36</v>
      </c>
      <c r="E394" s="27"/>
      <c r="F394" s="26"/>
      <c r="G394" s="229">
        <f>G395+G404</f>
        <v>24396</v>
      </c>
      <c r="H394" s="229">
        <f t="shared" ref="H394:J394" si="223">H395+H404</f>
        <v>0</v>
      </c>
      <c r="I394" s="229">
        <f t="shared" si="223"/>
        <v>24396</v>
      </c>
      <c r="J394" s="229">
        <f t="shared" si="223"/>
        <v>0</v>
      </c>
      <c r="K394" s="166">
        <f>K395+K404</f>
        <v>0</v>
      </c>
      <c r="L394" s="166">
        <f t="shared" ref="L394:N394" si="224">L395+L404</f>
        <v>0</v>
      </c>
      <c r="M394" s="166">
        <f t="shared" si="224"/>
        <v>0</v>
      </c>
      <c r="N394" s="166">
        <f t="shared" si="224"/>
        <v>0</v>
      </c>
      <c r="O394" s="166">
        <f>O395+O404</f>
        <v>24396</v>
      </c>
      <c r="P394" s="166">
        <f t="shared" ref="P394:R394" si="225">P395+P404</f>
        <v>0</v>
      </c>
      <c r="Q394" s="166">
        <f t="shared" si="225"/>
        <v>24396</v>
      </c>
      <c r="R394" s="166">
        <f t="shared" si="225"/>
        <v>0</v>
      </c>
    </row>
    <row r="395" spans="1:18" s="83" customFormat="1" ht="49.5" hidden="1">
      <c r="A395" s="84" t="s">
        <v>269</v>
      </c>
      <c r="B395" s="87">
        <v>910</v>
      </c>
      <c r="C395" s="89" t="s">
        <v>30</v>
      </c>
      <c r="D395" s="89" t="s">
        <v>36</v>
      </c>
      <c r="E395" s="185" t="s">
        <v>268</v>
      </c>
      <c r="F395" s="89"/>
      <c r="G395" s="226">
        <f t="shared" ref="G395:J395" si="226">G396+G400</f>
        <v>0</v>
      </c>
      <c r="H395" s="226">
        <f t="shared" si="226"/>
        <v>0</v>
      </c>
      <c r="I395" s="226">
        <f t="shared" si="226"/>
        <v>0</v>
      </c>
      <c r="J395" s="226">
        <f t="shared" si="226"/>
        <v>0</v>
      </c>
      <c r="K395" s="87">
        <f t="shared" ref="K395:R395" si="227">K396+K400</f>
        <v>0</v>
      </c>
      <c r="L395" s="87">
        <f t="shared" si="227"/>
        <v>0</v>
      </c>
      <c r="M395" s="87">
        <f t="shared" si="227"/>
        <v>0</v>
      </c>
      <c r="N395" s="87">
        <f t="shared" si="227"/>
        <v>0</v>
      </c>
      <c r="O395" s="87">
        <f t="shared" si="227"/>
        <v>0</v>
      </c>
      <c r="P395" s="87">
        <f t="shared" si="227"/>
        <v>0</v>
      </c>
      <c r="Q395" s="87">
        <f t="shared" si="227"/>
        <v>0</v>
      </c>
      <c r="R395" s="87">
        <f t="shared" si="227"/>
        <v>0</v>
      </c>
    </row>
    <row r="396" spans="1:18" s="83" customFormat="1" ht="33" hidden="1">
      <c r="A396" s="84" t="s">
        <v>54</v>
      </c>
      <c r="B396" s="87">
        <f>B395</f>
        <v>910</v>
      </c>
      <c r="C396" s="89" t="s">
        <v>30</v>
      </c>
      <c r="D396" s="89" t="s">
        <v>36</v>
      </c>
      <c r="E396" s="185" t="s">
        <v>270</v>
      </c>
      <c r="F396" s="89"/>
      <c r="G396" s="226">
        <f t="shared" ref="G396:R402" si="228">G397</f>
        <v>0</v>
      </c>
      <c r="H396" s="226">
        <f t="shared" si="228"/>
        <v>0</v>
      </c>
      <c r="I396" s="226">
        <f t="shared" si="228"/>
        <v>0</v>
      </c>
      <c r="J396" s="226">
        <f t="shared" si="228"/>
        <v>0</v>
      </c>
      <c r="K396" s="87">
        <f t="shared" si="228"/>
        <v>0</v>
      </c>
      <c r="L396" s="87">
        <f t="shared" si="228"/>
        <v>0</v>
      </c>
      <c r="M396" s="87">
        <f t="shared" si="228"/>
        <v>0</v>
      </c>
      <c r="N396" s="87">
        <f t="shared" si="228"/>
        <v>0</v>
      </c>
      <c r="O396" s="87">
        <f t="shared" si="228"/>
        <v>0</v>
      </c>
      <c r="P396" s="87">
        <f t="shared" si="228"/>
        <v>0</v>
      </c>
      <c r="Q396" s="87">
        <f t="shared" si="228"/>
        <v>0</v>
      </c>
      <c r="R396" s="87">
        <f t="shared" si="228"/>
        <v>0</v>
      </c>
    </row>
    <row r="397" spans="1:18" s="83" customFormat="1" ht="33" hidden="1">
      <c r="A397" s="84" t="s">
        <v>304</v>
      </c>
      <c r="B397" s="87">
        <f>B396</f>
        <v>910</v>
      </c>
      <c r="C397" s="89" t="s">
        <v>30</v>
      </c>
      <c r="D397" s="89" t="s">
        <v>36</v>
      </c>
      <c r="E397" s="185" t="s">
        <v>271</v>
      </c>
      <c r="F397" s="89"/>
      <c r="G397" s="226">
        <f t="shared" si="228"/>
        <v>0</v>
      </c>
      <c r="H397" s="226">
        <f t="shared" si="228"/>
        <v>0</v>
      </c>
      <c r="I397" s="226">
        <f t="shared" si="228"/>
        <v>0</v>
      </c>
      <c r="J397" s="226">
        <f t="shared" si="228"/>
        <v>0</v>
      </c>
      <c r="K397" s="87">
        <f t="shared" si="228"/>
        <v>0</v>
      </c>
      <c r="L397" s="87">
        <f t="shared" si="228"/>
        <v>0</v>
      </c>
      <c r="M397" s="87">
        <f t="shared" si="228"/>
        <v>0</v>
      </c>
      <c r="N397" s="87">
        <f t="shared" si="228"/>
        <v>0</v>
      </c>
      <c r="O397" s="87">
        <f t="shared" si="228"/>
        <v>0</v>
      </c>
      <c r="P397" s="87">
        <f t="shared" si="228"/>
        <v>0</v>
      </c>
      <c r="Q397" s="87">
        <f t="shared" si="228"/>
        <v>0</v>
      </c>
      <c r="R397" s="87">
        <f t="shared" si="228"/>
        <v>0</v>
      </c>
    </row>
    <row r="398" spans="1:18" s="83" customFormat="1" ht="33" hidden="1">
      <c r="A398" s="84" t="s">
        <v>32</v>
      </c>
      <c r="B398" s="87">
        <f>B397</f>
        <v>910</v>
      </c>
      <c r="C398" s="89" t="s">
        <v>30</v>
      </c>
      <c r="D398" s="89" t="s">
        <v>36</v>
      </c>
      <c r="E398" s="185" t="s">
        <v>271</v>
      </c>
      <c r="F398" s="89" t="s">
        <v>33</v>
      </c>
      <c r="G398" s="226">
        <f t="shared" si="228"/>
        <v>0</v>
      </c>
      <c r="H398" s="226">
        <f t="shared" si="228"/>
        <v>0</v>
      </c>
      <c r="I398" s="226">
        <f t="shared" si="228"/>
        <v>0</v>
      </c>
      <c r="J398" s="226">
        <f t="shared" si="228"/>
        <v>0</v>
      </c>
      <c r="K398" s="87">
        <f t="shared" si="228"/>
        <v>0</v>
      </c>
      <c r="L398" s="87">
        <f t="shared" si="228"/>
        <v>0</v>
      </c>
      <c r="M398" s="87">
        <f t="shared" si="228"/>
        <v>0</v>
      </c>
      <c r="N398" s="87">
        <f t="shared" si="228"/>
        <v>0</v>
      </c>
      <c r="O398" s="87">
        <f t="shared" si="228"/>
        <v>0</v>
      </c>
      <c r="P398" s="87">
        <f t="shared" si="228"/>
        <v>0</v>
      </c>
      <c r="Q398" s="87">
        <f t="shared" si="228"/>
        <v>0</v>
      </c>
      <c r="R398" s="87">
        <f t="shared" si="228"/>
        <v>0</v>
      </c>
    </row>
    <row r="399" spans="1:18" s="83" customFormat="1" hidden="1">
      <c r="A399" s="137" t="s">
        <v>94</v>
      </c>
      <c r="B399" s="87">
        <v>910</v>
      </c>
      <c r="C399" s="89" t="s">
        <v>30</v>
      </c>
      <c r="D399" s="89" t="s">
        <v>36</v>
      </c>
      <c r="E399" s="185" t="s">
        <v>271</v>
      </c>
      <c r="F399" s="89" t="s">
        <v>95</v>
      </c>
      <c r="G399" s="226"/>
      <c r="H399" s="226"/>
      <c r="I399" s="226"/>
      <c r="J399" s="226"/>
      <c r="K399" s="87"/>
      <c r="L399" s="87"/>
      <c r="M399" s="87"/>
      <c r="N399" s="87"/>
      <c r="O399" s="87">
        <f>G399+K399</f>
        <v>0</v>
      </c>
      <c r="P399" s="87">
        <f>H399+L399</f>
        <v>0</v>
      </c>
      <c r="Q399" s="87">
        <f>I399+M399</f>
        <v>0</v>
      </c>
      <c r="R399" s="87">
        <f>J399+N399</f>
        <v>0</v>
      </c>
    </row>
    <row r="400" spans="1:18" s="83" customFormat="1" hidden="1">
      <c r="A400" s="84" t="s">
        <v>15</v>
      </c>
      <c r="B400" s="87">
        <f>B399</f>
        <v>910</v>
      </c>
      <c r="C400" s="89" t="s">
        <v>30</v>
      </c>
      <c r="D400" s="89" t="s">
        <v>36</v>
      </c>
      <c r="E400" s="185" t="s">
        <v>272</v>
      </c>
      <c r="F400" s="89"/>
      <c r="G400" s="226">
        <f>G401</f>
        <v>0</v>
      </c>
      <c r="H400" s="226">
        <f>H401</f>
        <v>0</v>
      </c>
      <c r="I400" s="226">
        <f>I401</f>
        <v>0</v>
      </c>
      <c r="J400" s="226">
        <f>J401+J402</f>
        <v>0</v>
      </c>
      <c r="K400" s="87">
        <f>K401</f>
        <v>0</v>
      </c>
      <c r="L400" s="87">
        <f>L401</f>
        <v>0</v>
      </c>
      <c r="M400" s="87">
        <f>M401</f>
        <v>0</v>
      </c>
      <c r="N400" s="87">
        <f>N401+N402</f>
        <v>0</v>
      </c>
      <c r="O400" s="87">
        <f>O401</f>
        <v>0</v>
      </c>
      <c r="P400" s="87">
        <f>P401</f>
        <v>0</v>
      </c>
      <c r="Q400" s="87">
        <f>Q401</f>
        <v>0</v>
      </c>
      <c r="R400" s="87">
        <f>R401+R402</f>
        <v>0</v>
      </c>
    </row>
    <row r="401" spans="1:18" s="83" customFormat="1" hidden="1">
      <c r="A401" s="84" t="s">
        <v>37</v>
      </c>
      <c r="B401" s="87">
        <f>B400</f>
        <v>910</v>
      </c>
      <c r="C401" s="89" t="s">
        <v>30</v>
      </c>
      <c r="D401" s="89" t="s">
        <v>36</v>
      </c>
      <c r="E401" s="185" t="s">
        <v>273</v>
      </c>
      <c r="F401" s="89"/>
      <c r="G401" s="226">
        <f>G403</f>
        <v>0</v>
      </c>
      <c r="H401" s="226">
        <f t="shared" ref="H401:J401" si="229">H403</f>
        <v>0</v>
      </c>
      <c r="I401" s="226">
        <f t="shared" si="229"/>
        <v>0</v>
      </c>
      <c r="J401" s="226">
        <f t="shared" si="229"/>
        <v>0</v>
      </c>
      <c r="K401" s="87">
        <f>K403</f>
        <v>0</v>
      </c>
      <c r="L401" s="87">
        <f t="shared" ref="L401:N401" si="230">L403</f>
        <v>0</v>
      </c>
      <c r="M401" s="87">
        <f t="shared" si="230"/>
        <v>0</v>
      </c>
      <c r="N401" s="87">
        <f t="shared" si="230"/>
        <v>0</v>
      </c>
      <c r="O401" s="87">
        <f>O403</f>
        <v>0</v>
      </c>
      <c r="P401" s="87">
        <f t="shared" ref="P401:R401" si="231">P403</f>
        <v>0</v>
      </c>
      <c r="Q401" s="87">
        <f t="shared" si="231"/>
        <v>0</v>
      </c>
      <c r="R401" s="87">
        <f t="shared" si="231"/>
        <v>0</v>
      </c>
    </row>
    <row r="402" spans="1:18" s="83" customFormat="1" ht="33" hidden="1">
      <c r="A402" s="84" t="s">
        <v>32</v>
      </c>
      <c r="B402" s="87">
        <f>B399</f>
        <v>910</v>
      </c>
      <c r="C402" s="89" t="s">
        <v>30</v>
      </c>
      <c r="D402" s="89" t="s">
        <v>36</v>
      </c>
      <c r="E402" s="185" t="s">
        <v>273</v>
      </c>
      <c r="F402" s="89" t="s">
        <v>33</v>
      </c>
      <c r="G402" s="226">
        <f t="shared" si="228"/>
        <v>0</v>
      </c>
      <c r="H402" s="226">
        <f t="shared" si="228"/>
        <v>0</v>
      </c>
      <c r="I402" s="226">
        <f t="shared" si="228"/>
        <v>0</v>
      </c>
      <c r="J402" s="226">
        <f t="shared" si="228"/>
        <v>0</v>
      </c>
      <c r="K402" s="87">
        <f t="shared" si="228"/>
        <v>0</v>
      </c>
      <c r="L402" s="87">
        <f t="shared" si="228"/>
        <v>0</v>
      </c>
      <c r="M402" s="87">
        <f t="shared" si="228"/>
        <v>0</v>
      </c>
      <c r="N402" s="87">
        <f t="shared" si="228"/>
        <v>0</v>
      </c>
      <c r="O402" s="87">
        <f t="shared" si="228"/>
        <v>0</v>
      </c>
      <c r="P402" s="87">
        <f t="shared" si="228"/>
        <v>0</v>
      </c>
      <c r="Q402" s="87">
        <f t="shared" si="228"/>
        <v>0</v>
      </c>
      <c r="R402" s="87">
        <f t="shared" si="228"/>
        <v>0</v>
      </c>
    </row>
    <row r="403" spans="1:18" s="83" customFormat="1" hidden="1">
      <c r="A403" s="137" t="s">
        <v>94</v>
      </c>
      <c r="B403" s="87">
        <v>910</v>
      </c>
      <c r="C403" s="89" t="s">
        <v>30</v>
      </c>
      <c r="D403" s="89" t="s">
        <v>36</v>
      </c>
      <c r="E403" s="185" t="s">
        <v>273</v>
      </c>
      <c r="F403" s="89" t="s">
        <v>95</v>
      </c>
      <c r="G403" s="226"/>
      <c r="H403" s="226"/>
      <c r="I403" s="226"/>
      <c r="J403" s="226"/>
      <c r="K403" s="87"/>
      <c r="L403" s="87"/>
      <c r="M403" s="87"/>
      <c r="N403" s="87"/>
      <c r="O403" s="87">
        <f>G403+K403</f>
        <v>0</v>
      </c>
      <c r="P403" s="87">
        <f>H403+L403</f>
        <v>0</v>
      </c>
      <c r="Q403" s="87">
        <f>I403+M403</f>
        <v>0</v>
      </c>
      <c r="R403" s="87">
        <f>J403+N403</f>
        <v>0</v>
      </c>
    </row>
    <row r="404" spans="1:18">
      <c r="A404" s="12" t="s">
        <v>454</v>
      </c>
      <c r="B404" s="9">
        <v>910</v>
      </c>
      <c r="C404" s="10" t="s">
        <v>30</v>
      </c>
      <c r="D404" s="10" t="s">
        <v>36</v>
      </c>
      <c r="E404" s="9" t="s">
        <v>55</v>
      </c>
      <c r="F404" s="10"/>
      <c r="G404" s="226">
        <f>G405+G409</f>
        <v>24396</v>
      </c>
      <c r="H404" s="226">
        <f t="shared" ref="H404:J404" si="232">H405+H409</f>
        <v>0</v>
      </c>
      <c r="I404" s="226">
        <f t="shared" si="232"/>
        <v>24396</v>
      </c>
      <c r="J404" s="226">
        <f t="shared" si="232"/>
        <v>0</v>
      </c>
      <c r="K404" s="96">
        <f>K405+K409</f>
        <v>0</v>
      </c>
      <c r="L404" s="96">
        <f t="shared" ref="L404:N404" si="233">L405+L409</f>
        <v>0</v>
      </c>
      <c r="M404" s="96">
        <f t="shared" si="233"/>
        <v>0</v>
      </c>
      <c r="N404" s="96">
        <f t="shared" si="233"/>
        <v>0</v>
      </c>
      <c r="O404" s="96">
        <f>O405+O409</f>
        <v>24396</v>
      </c>
      <c r="P404" s="96">
        <f t="shared" ref="P404:R404" si="234">P405+P409</f>
        <v>0</v>
      </c>
      <c r="Q404" s="96">
        <f t="shared" si="234"/>
        <v>24396</v>
      </c>
      <c r="R404" s="96">
        <f t="shared" si="234"/>
        <v>0</v>
      </c>
    </row>
    <row r="405" spans="1:18" ht="33">
      <c r="A405" s="12" t="s">
        <v>54</v>
      </c>
      <c r="B405" s="9">
        <f>B403</f>
        <v>910</v>
      </c>
      <c r="C405" s="10" t="s">
        <v>30</v>
      </c>
      <c r="D405" s="10" t="s">
        <v>36</v>
      </c>
      <c r="E405" s="10" t="s">
        <v>63</v>
      </c>
      <c r="F405" s="10"/>
      <c r="G405" s="226">
        <f>G406</f>
        <v>23496</v>
      </c>
      <c r="H405" s="226">
        <f t="shared" ref="H405:R407" si="235">H406</f>
        <v>0</v>
      </c>
      <c r="I405" s="226">
        <f t="shared" si="235"/>
        <v>23496</v>
      </c>
      <c r="J405" s="226">
        <f t="shared" si="235"/>
        <v>0</v>
      </c>
      <c r="K405" s="96">
        <f>K406</f>
        <v>0</v>
      </c>
      <c r="L405" s="96">
        <f t="shared" si="235"/>
        <v>0</v>
      </c>
      <c r="M405" s="96">
        <f t="shared" si="235"/>
        <v>0</v>
      </c>
      <c r="N405" s="96">
        <f t="shared" si="235"/>
        <v>0</v>
      </c>
      <c r="O405" s="96">
        <f>O406</f>
        <v>23496</v>
      </c>
      <c r="P405" s="96">
        <f t="shared" si="235"/>
        <v>0</v>
      </c>
      <c r="Q405" s="96">
        <f t="shared" si="235"/>
        <v>23496</v>
      </c>
      <c r="R405" s="96">
        <f t="shared" si="235"/>
        <v>0</v>
      </c>
    </row>
    <row r="406" spans="1:18" ht="33">
      <c r="A406" s="12" t="s">
        <v>455</v>
      </c>
      <c r="B406" s="9">
        <f>B405</f>
        <v>910</v>
      </c>
      <c r="C406" s="10" t="s">
        <v>30</v>
      </c>
      <c r="D406" s="10" t="s">
        <v>36</v>
      </c>
      <c r="E406" s="10" t="s">
        <v>456</v>
      </c>
      <c r="F406" s="10"/>
      <c r="G406" s="226">
        <f>G407</f>
        <v>23496</v>
      </c>
      <c r="H406" s="226">
        <f t="shared" si="235"/>
        <v>0</v>
      </c>
      <c r="I406" s="226">
        <f t="shared" si="235"/>
        <v>23496</v>
      </c>
      <c r="J406" s="226">
        <f t="shared" si="235"/>
        <v>0</v>
      </c>
      <c r="K406" s="96">
        <f>K407</f>
        <v>0</v>
      </c>
      <c r="L406" s="96">
        <f t="shared" si="235"/>
        <v>0</v>
      </c>
      <c r="M406" s="96">
        <f t="shared" si="235"/>
        <v>0</v>
      </c>
      <c r="N406" s="96">
        <f t="shared" si="235"/>
        <v>0</v>
      </c>
      <c r="O406" s="96">
        <f>O407</f>
        <v>23496</v>
      </c>
      <c r="P406" s="96">
        <f t="shared" si="235"/>
        <v>0</v>
      </c>
      <c r="Q406" s="96">
        <f t="shared" si="235"/>
        <v>23496</v>
      </c>
      <c r="R406" s="96">
        <f t="shared" si="235"/>
        <v>0</v>
      </c>
    </row>
    <row r="407" spans="1:18" ht="33">
      <c r="A407" s="12" t="s">
        <v>32</v>
      </c>
      <c r="B407" s="9">
        <f>B406</f>
        <v>910</v>
      </c>
      <c r="C407" s="10" t="s">
        <v>30</v>
      </c>
      <c r="D407" s="10" t="s">
        <v>36</v>
      </c>
      <c r="E407" s="10" t="s">
        <v>456</v>
      </c>
      <c r="F407" s="10" t="s">
        <v>33</v>
      </c>
      <c r="G407" s="226">
        <f>G408</f>
        <v>23496</v>
      </c>
      <c r="H407" s="226">
        <f t="shared" si="235"/>
        <v>0</v>
      </c>
      <c r="I407" s="226">
        <f t="shared" si="235"/>
        <v>23496</v>
      </c>
      <c r="J407" s="226">
        <f t="shared" si="235"/>
        <v>0</v>
      </c>
      <c r="K407" s="96">
        <f>K408</f>
        <v>0</v>
      </c>
      <c r="L407" s="96">
        <f t="shared" si="235"/>
        <v>0</v>
      </c>
      <c r="M407" s="96">
        <f t="shared" si="235"/>
        <v>0</v>
      </c>
      <c r="N407" s="96">
        <f t="shared" si="235"/>
        <v>0</v>
      </c>
      <c r="O407" s="96">
        <f>O408</f>
        <v>23496</v>
      </c>
      <c r="P407" s="96">
        <f t="shared" si="235"/>
        <v>0</v>
      </c>
      <c r="Q407" s="96">
        <f t="shared" si="235"/>
        <v>23496</v>
      </c>
      <c r="R407" s="96">
        <f t="shared" si="235"/>
        <v>0</v>
      </c>
    </row>
    <row r="408" spans="1:18">
      <c r="A408" s="12" t="s">
        <v>94</v>
      </c>
      <c r="B408" s="9">
        <v>910</v>
      </c>
      <c r="C408" s="10" t="s">
        <v>30</v>
      </c>
      <c r="D408" s="10" t="s">
        <v>36</v>
      </c>
      <c r="E408" s="10" t="s">
        <v>456</v>
      </c>
      <c r="F408" s="10" t="s">
        <v>95</v>
      </c>
      <c r="G408" s="226">
        <f>23449+47</f>
        <v>23496</v>
      </c>
      <c r="H408" s="226"/>
      <c r="I408" s="226">
        <f>23449+47</f>
        <v>23496</v>
      </c>
      <c r="J408" s="226"/>
      <c r="K408" s="96"/>
      <c r="L408" s="96"/>
      <c r="M408" s="96"/>
      <c r="N408" s="96"/>
      <c r="O408" s="96">
        <f>G408+K408</f>
        <v>23496</v>
      </c>
      <c r="P408" s="96">
        <f>H408+L408</f>
        <v>0</v>
      </c>
      <c r="Q408" s="96">
        <f>I408+M408</f>
        <v>23496</v>
      </c>
      <c r="R408" s="96">
        <f>J408+N408</f>
        <v>0</v>
      </c>
    </row>
    <row r="409" spans="1:18">
      <c r="A409" s="12" t="s">
        <v>15</v>
      </c>
      <c r="B409" s="10">
        <v>910</v>
      </c>
      <c r="C409" s="10" t="s">
        <v>30</v>
      </c>
      <c r="D409" s="10" t="s">
        <v>36</v>
      </c>
      <c r="E409" s="10" t="s">
        <v>60</v>
      </c>
      <c r="F409" s="10"/>
      <c r="G409" s="226">
        <f>G410</f>
        <v>900</v>
      </c>
      <c r="H409" s="226">
        <f t="shared" ref="H409:R411" si="236">H410</f>
        <v>0</v>
      </c>
      <c r="I409" s="226">
        <f t="shared" si="236"/>
        <v>900</v>
      </c>
      <c r="J409" s="226">
        <f t="shared" si="236"/>
        <v>0</v>
      </c>
      <c r="K409" s="96">
        <f>K410</f>
        <v>0</v>
      </c>
      <c r="L409" s="96">
        <f t="shared" si="236"/>
        <v>0</v>
      </c>
      <c r="M409" s="96">
        <f t="shared" si="236"/>
        <v>0</v>
      </c>
      <c r="N409" s="96">
        <f t="shared" si="236"/>
        <v>0</v>
      </c>
      <c r="O409" s="96">
        <f>O410</f>
        <v>900</v>
      </c>
      <c r="P409" s="96">
        <f t="shared" si="236"/>
        <v>0</v>
      </c>
      <c r="Q409" s="96">
        <f t="shared" si="236"/>
        <v>900</v>
      </c>
      <c r="R409" s="96">
        <f t="shared" si="236"/>
        <v>0</v>
      </c>
    </row>
    <row r="410" spans="1:18">
      <c r="A410" s="12" t="s">
        <v>37</v>
      </c>
      <c r="B410" s="10">
        <v>910</v>
      </c>
      <c r="C410" s="10" t="s">
        <v>30</v>
      </c>
      <c r="D410" s="10" t="s">
        <v>36</v>
      </c>
      <c r="E410" s="10" t="s">
        <v>327</v>
      </c>
      <c r="F410" s="10"/>
      <c r="G410" s="226">
        <f>G411</f>
        <v>900</v>
      </c>
      <c r="H410" s="226">
        <f t="shared" si="236"/>
        <v>0</v>
      </c>
      <c r="I410" s="226">
        <f t="shared" si="236"/>
        <v>900</v>
      </c>
      <c r="J410" s="226">
        <f t="shared" si="236"/>
        <v>0</v>
      </c>
      <c r="K410" s="96">
        <f>K411</f>
        <v>0</v>
      </c>
      <c r="L410" s="96">
        <f t="shared" si="236"/>
        <v>0</v>
      </c>
      <c r="M410" s="96">
        <f t="shared" si="236"/>
        <v>0</v>
      </c>
      <c r="N410" s="96">
        <f t="shared" si="236"/>
        <v>0</v>
      </c>
      <c r="O410" s="96">
        <f>O411</f>
        <v>900</v>
      </c>
      <c r="P410" s="96">
        <f t="shared" si="236"/>
        <v>0</v>
      </c>
      <c r="Q410" s="96">
        <f t="shared" si="236"/>
        <v>900</v>
      </c>
      <c r="R410" s="96">
        <f t="shared" si="236"/>
        <v>0</v>
      </c>
    </row>
    <row r="411" spans="1:18" ht="33">
      <c r="A411" s="12" t="s">
        <v>32</v>
      </c>
      <c r="B411" s="95">
        <v>910</v>
      </c>
      <c r="C411" s="95" t="s">
        <v>30</v>
      </c>
      <c r="D411" s="95" t="s">
        <v>36</v>
      </c>
      <c r="E411" s="10" t="s">
        <v>327</v>
      </c>
      <c r="F411" s="10" t="s">
        <v>33</v>
      </c>
      <c r="G411" s="226">
        <f>G412</f>
        <v>900</v>
      </c>
      <c r="H411" s="226">
        <f t="shared" si="236"/>
        <v>0</v>
      </c>
      <c r="I411" s="226">
        <f t="shared" si="236"/>
        <v>900</v>
      </c>
      <c r="J411" s="226">
        <f t="shared" si="236"/>
        <v>0</v>
      </c>
      <c r="K411" s="96">
        <f>K412</f>
        <v>0</v>
      </c>
      <c r="L411" s="96">
        <f t="shared" si="236"/>
        <v>0</v>
      </c>
      <c r="M411" s="96">
        <f t="shared" si="236"/>
        <v>0</v>
      </c>
      <c r="N411" s="96">
        <f t="shared" si="236"/>
        <v>0</v>
      </c>
      <c r="O411" s="96">
        <f>O412</f>
        <v>900</v>
      </c>
      <c r="P411" s="96">
        <f t="shared" si="236"/>
        <v>0</v>
      </c>
      <c r="Q411" s="96">
        <f t="shared" si="236"/>
        <v>900</v>
      </c>
      <c r="R411" s="96">
        <f t="shared" si="236"/>
        <v>0</v>
      </c>
    </row>
    <row r="412" spans="1:18">
      <c r="A412" s="12" t="s">
        <v>94</v>
      </c>
      <c r="B412" s="10">
        <v>910</v>
      </c>
      <c r="C412" s="10" t="s">
        <v>30</v>
      </c>
      <c r="D412" s="10" t="s">
        <v>36</v>
      </c>
      <c r="E412" s="10" t="s">
        <v>327</v>
      </c>
      <c r="F412" s="10" t="s">
        <v>95</v>
      </c>
      <c r="G412" s="226">
        <v>900</v>
      </c>
      <c r="H412" s="226"/>
      <c r="I412" s="226">
        <v>900</v>
      </c>
      <c r="J412" s="226"/>
      <c r="K412" s="96"/>
      <c r="L412" s="96"/>
      <c r="M412" s="96"/>
      <c r="N412" s="96"/>
      <c r="O412" s="96">
        <f>G412+K412</f>
        <v>900</v>
      </c>
      <c r="P412" s="96">
        <f>H412+L412</f>
        <v>0</v>
      </c>
      <c r="Q412" s="96">
        <f>I412+M412</f>
        <v>900</v>
      </c>
      <c r="R412" s="96">
        <f>J412+N412</f>
        <v>0</v>
      </c>
    </row>
    <row r="413" spans="1:18">
      <c r="A413" s="12"/>
      <c r="B413" s="9"/>
      <c r="C413" s="10"/>
      <c r="D413" s="10"/>
      <c r="E413" s="57"/>
      <c r="F413" s="10"/>
      <c r="G413" s="226"/>
      <c r="H413" s="226"/>
      <c r="I413" s="226"/>
      <c r="J413" s="226"/>
      <c r="K413" s="96"/>
      <c r="L413" s="96"/>
      <c r="M413" s="96"/>
      <c r="N413" s="96"/>
      <c r="O413" s="96"/>
      <c r="P413" s="96"/>
      <c r="Q413" s="96"/>
      <c r="R413" s="96"/>
    </row>
    <row r="414" spans="1:18" ht="40.5">
      <c r="A414" s="21" t="s">
        <v>256</v>
      </c>
      <c r="B414" s="58">
        <v>912</v>
      </c>
      <c r="C414" s="22"/>
      <c r="D414" s="22"/>
      <c r="E414" s="24"/>
      <c r="F414" s="22"/>
      <c r="G414" s="235">
        <f t="shared" ref="G414:R414" si="237">G415+G437+G521</f>
        <v>919280</v>
      </c>
      <c r="H414" s="235">
        <f t="shared" si="237"/>
        <v>0</v>
      </c>
      <c r="I414" s="235">
        <f t="shared" si="237"/>
        <v>914219</v>
      </c>
      <c r="J414" s="235">
        <f t="shared" si="237"/>
        <v>0</v>
      </c>
      <c r="K414" s="172">
        <f t="shared" si="237"/>
        <v>0</v>
      </c>
      <c r="L414" s="172">
        <f t="shared" si="237"/>
        <v>0</v>
      </c>
      <c r="M414" s="172">
        <f t="shared" si="237"/>
        <v>0</v>
      </c>
      <c r="N414" s="172">
        <f t="shared" si="237"/>
        <v>0</v>
      </c>
      <c r="O414" s="172">
        <f t="shared" si="237"/>
        <v>919280</v>
      </c>
      <c r="P414" s="172">
        <f t="shared" si="237"/>
        <v>0</v>
      </c>
      <c r="Q414" s="172">
        <f t="shared" si="237"/>
        <v>914219</v>
      </c>
      <c r="R414" s="172">
        <f t="shared" si="237"/>
        <v>0</v>
      </c>
    </row>
    <row r="415" spans="1:18" ht="30.75" customHeight="1">
      <c r="A415" s="25" t="s">
        <v>204</v>
      </c>
      <c r="B415" s="26">
        <f t="shared" ref="B415:B420" si="238">B414</f>
        <v>912</v>
      </c>
      <c r="C415" s="26" t="s">
        <v>39</v>
      </c>
      <c r="D415" s="26" t="s">
        <v>14</v>
      </c>
      <c r="E415" s="27"/>
      <c r="F415" s="26"/>
      <c r="G415" s="236">
        <f>G416+G428</f>
        <v>447535</v>
      </c>
      <c r="H415" s="236">
        <f t="shared" ref="H415:J415" si="239">H416+H428</f>
        <v>0</v>
      </c>
      <c r="I415" s="236">
        <f t="shared" si="239"/>
        <v>442016</v>
      </c>
      <c r="J415" s="236">
        <f t="shared" si="239"/>
        <v>0</v>
      </c>
      <c r="K415" s="173">
        <f>K416+K428</f>
        <v>0</v>
      </c>
      <c r="L415" s="173">
        <f t="shared" ref="L415:N415" si="240">L416+L428</f>
        <v>0</v>
      </c>
      <c r="M415" s="173">
        <f t="shared" si="240"/>
        <v>0</v>
      </c>
      <c r="N415" s="173">
        <f t="shared" si="240"/>
        <v>0</v>
      </c>
      <c r="O415" s="173">
        <f>O416+O428</f>
        <v>447535</v>
      </c>
      <c r="P415" s="173">
        <f t="shared" ref="P415:R415" si="241">P416+P428</f>
        <v>0</v>
      </c>
      <c r="Q415" s="173">
        <f t="shared" si="241"/>
        <v>442016</v>
      </c>
      <c r="R415" s="173">
        <f t="shared" si="241"/>
        <v>0</v>
      </c>
    </row>
    <row r="416" spans="1:18" ht="33">
      <c r="A416" s="99" t="s">
        <v>551</v>
      </c>
      <c r="B416" s="10">
        <f t="shared" si="238"/>
        <v>912</v>
      </c>
      <c r="C416" s="10" t="s">
        <v>39</v>
      </c>
      <c r="D416" s="10" t="s">
        <v>14</v>
      </c>
      <c r="E416" s="10" t="s">
        <v>342</v>
      </c>
      <c r="F416" s="10"/>
      <c r="G416" s="237">
        <f>G417+G421+G425</f>
        <v>447535</v>
      </c>
      <c r="H416" s="237">
        <f t="shared" ref="H416:J416" si="242">H417+H421+H425</f>
        <v>0</v>
      </c>
      <c r="I416" s="237">
        <f t="shared" si="242"/>
        <v>0</v>
      </c>
      <c r="J416" s="237">
        <f t="shared" si="242"/>
        <v>0</v>
      </c>
      <c r="K416" s="174">
        <f>K417+K421+K425</f>
        <v>0</v>
      </c>
      <c r="L416" s="174">
        <f t="shared" ref="L416:N416" si="243">L417+L421+L425</f>
        <v>0</v>
      </c>
      <c r="M416" s="174">
        <f t="shared" si="243"/>
        <v>0</v>
      </c>
      <c r="N416" s="174">
        <f t="shared" si="243"/>
        <v>0</v>
      </c>
      <c r="O416" s="174">
        <f>O417+O421+O425</f>
        <v>447535</v>
      </c>
      <c r="P416" s="174">
        <f t="shared" ref="P416:R416" si="244">P417+P421+P425</f>
        <v>0</v>
      </c>
      <c r="Q416" s="174">
        <f t="shared" si="244"/>
        <v>0</v>
      </c>
      <c r="R416" s="174">
        <f t="shared" si="244"/>
        <v>0</v>
      </c>
    </row>
    <row r="417" spans="1:18" ht="33">
      <c r="A417" s="12" t="s">
        <v>343</v>
      </c>
      <c r="B417" s="10">
        <f t="shared" si="238"/>
        <v>912</v>
      </c>
      <c r="C417" s="10" t="s">
        <v>39</v>
      </c>
      <c r="D417" s="10" t="s">
        <v>14</v>
      </c>
      <c r="E417" s="11" t="s">
        <v>344</v>
      </c>
      <c r="F417" s="10"/>
      <c r="G417" s="237">
        <f t="shared" ref="G417:R419" si="245">G418</f>
        <v>440746</v>
      </c>
      <c r="H417" s="237">
        <f t="shared" si="245"/>
        <v>0</v>
      </c>
      <c r="I417" s="237">
        <f t="shared" si="245"/>
        <v>0</v>
      </c>
      <c r="J417" s="237">
        <f t="shared" si="245"/>
        <v>0</v>
      </c>
      <c r="K417" s="174">
        <f t="shared" si="245"/>
        <v>0</v>
      </c>
      <c r="L417" s="174">
        <f t="shared" si="245"/>
        <v>0</v>
      </c>
      <c r="M417" s="174">
        <f t="shared" si="245"/>
        <v>0</v>
      </c>
      <c r="N417" s="174">
        <f t="shared" si="245"/>
        <v>0</v>
      </c>
      <c r="O417" s="174">
        <f t="shared" si="245"/>
        <v>440746</v>
      </c>
      <c r="P417" s="174">
        <f t="shared" si="245"/>
        <v>0</v>
      </c>
      <c r="Q417" s="174">
        <f t="shared" si="245"/>
        <v>0</v>
      </c>
      <c r="R417" s="174">
        <f t="shared" si="245"/>
        <v>0</v>
      </c>
    </row>
    <row r="418" spans="1:18">
      <c r="A418" s="12" t="s">
        <v>205</v>
      </c>
      <c r="B418" s="10">
        <f t="shared" si="238"/>
        <v>912</v>
      </c>
      <c r="C418" s="10" t="s">
        <v>39</v>
      </c>
      <c r="D418" s="10" t="s">
        <v>14</v>
      </c>
      <c r="E418" s="11" t="s">
        <v>345</v>
      </c>
      <c r="F418" s="10"/>
      <c r="G418" s="237">
        <f t="shared" si="245"/>
        <v>440746</v>
      </c>
      <c r="H418" s="237">
        <f t="shared" si="245"/>
        <v>0</v>
      </c>
      <c r="I418" s="237">
        <f t="shared" si="245"/>
        <v>0</v>
      </c>
      <c r="J418" s="237">
        <f t="shared" si="245"/>
        <v>0</v>
      </c>
      <c r="K418" s="174">
        <f t="shared" si="245"/>
        <v>0</v>
      </c>
      <c r="L418" s="174">
        <f t="shared" si="245"/>
        <v>0</v>
      </c>
      <c r="M418" s="174">
        <f t="shared" si="245"/>
        <v>0</v>
      </c>
      <c r="N418" s="174">
        <f t="shared" si="245"/>
        <v>0</v>
      </c>
      <c r="O418" s="174">
        <f t="shared" si="245"/>
        <v>440746</v>
      </c>
      <c r="P418" s="174">
        <f t="shared" si="245"/>
        <v>0</v>
      </c>
      <c r="Q418" s="174">
        <f t="shared" si="245"/>
        <v>0</v>
      </c>
      <c r="R418" s="174">
        <f t="shared" si="245"/>
        <v>0</v>
      </c>
    </row>
    <row r="419" spans="1:18" ht="33">
      <c r="A419" s="12" t="s">
        <v>32</v>
      </c>
      <c r="B419" s="10">
        <f t="shared" si="238"/>
        <v>912</v>
      </c>
      <c r="C419" s="10" t="s">
        <v>39</v>
      </c>
      <c r="D419" s="10" t="s">
        <v>14</v>
      </c>
      <c r="E419" s="11" t="s">
        <v>345</v>
      </c>
      <c r="F419" s="10" t="s">
        <v>33</v>
      </c>
      <c r="G419" s="237">
        <f t="shared" si="245"/>
        <v>440746</v>
      </c>
      <c r="H419" s="237">
        <f t="shared" si="245"/>
        <v>0</v>
      </c>
      <c r="I419" s="237">
        <f t="shared" si="245"/>
        <v>0</v>
      </c>
      <c r="J419" s="237">
        <f t="shared" si="245"/>
        <v>0</v>
      </c>
      <c r="K419" s="174">
        <f t="shared" si="245"/>
        <v>0</v>
      </c>
      <c r="L419" s="174">
        <f t="shared" si="245"/>
        <v>0</v>
      </c>
      <c r="M419" s="174">
        <f t="shared" si="245"/>
        <v>0</v>
      </c>
      <c r="N419" s="174">
        <f t="shared" si="245"/>
        <v>0</v>
      </c>
      <c r="O419" s="174">
        <f t="shared" si="245"/>
        <v>440746</v>
      </c>
      <c r="P419" s="174">
        <f t="shared" si="245"/>
        <v>0</v>
      </c>
      <c r="Q419" s="174">
        <f t="shared" si="245"/>
        <v>0</v>
      </c>
      <c r="R419" s="174">
        <f t="shared" si="245"/>
        <v>0</v>
      </c>
    </row>
    <row r="420" spans="1:18">
      <c r="A420" s="12" t="s">
        <v>46</v>
      </c>
      <c r="B420" s="10">
        <f t="shared" si="238"/>
        <v>912</v>
      </c>
      <c r="C420" s="10" t="s">
        <v>39</v>
      </c>
      <c r="D420" s="10" t="s">
        <v>14</v>
      </c>
      <c r="E420" s="11" t="s">
        <v>345</v>
      </c>
      <c r="F420" s="9">
        <v>610</v>
      </c>
      <c r="G420" s="226">
        <f>439146+1600</f>
        <v>440746</v>
      </c>
      <c r="H420" s="226"/>
      <c r="I420" s="226"/>
      <c r="J420" s="226"/>
      <c r="K420" s="96"/>
      <c r="L420" s="96"/>
      <c r="M420" s="96"/>
      <c r="N420" s="96"/>
      <c r="O420" s="96">
        <f>G420+K420</f>
        <v>440746</v>
      </c>
      <c r="P420" s="96">
        <f>H420+L420</f>
        <v>0</v>
      </c>
      <c r="Q420" s="96">
        <f>I420+M420</f>
        <v>0</v>
      </c>
      <c r="R420" s="96">
        <f>J420+N420</f>
        <v>0</v>
      </c>
    </row>
    <row r="421" spans="1:18">
      <c r="A421" s="12" t="s">
        <v>15</v>
      </c>
      <c r="B421" s="10">
        <f>B419</f>
        <v>912</v>
      </c>
      <c r="C421" s="10" t="s">
        <v>39</v>
      </c>
      <c r="D421" s="10" t="s">
        <v>14</v>
      </c>
      <c r="E421" s="11" t="s">
        <v>346</v>
      </c>
      <c r="F421" s="10"/>
      <c r="G421" s="237">
        <f t="shared" ref="G421:R423" si="246">G422</f>
        <v>5290</v>
      </c>
      <c r="H421" s="237">
        <f t="shared" si="246"/>
        <v>0</v>
      </c>
      <c r="I421" s="237">
        <f t="shared" si="246"/>
        <v>0</v>
      </c>
      <c r="J421" s="237">
        <f t="shared" si="246"/>
        <v>0</v>
      </c>
      <c r="K421" s="174">
        <f t="shared" si="246"/>
        <v>0</v>
      </c>
      <c r="L421" s="174">
        <f t="shared" si="246"/>
        <v>0</v>
      </c>
      <c r="M421" s="174">
        <f t="shared" si="246"/>
        <v>0</v>
      </c>
      <c r="N421" s="174">
        <f t="shared" si="246"/>
        <v>0</v>
      </c>
      <c r="O421" s="174">
        <f t="shared" si="246"/>
        <v>5290</v>
      </c>
      <c r="P421" s="174">
        <f t="shared" si="246"/>
        <v>0</v>
      </c>
      <c r="Q421" s="174">
        <f t="shared" si="246"/>
        <v>0</v>
      </c>
      <c r="R421" s="174">
        <f t="shared" si="246"/>
        <v>0</v>
      </c>
    </row>
    <row r="422" spans="1:18" ht="33">
      <c r="A422" s="12" t="s">
        <v>206</v>
      </c>
      <c r="B422" s="10">
        <f>B421</f>
        <v>912</v>
      </c>
      <c r="C422" s="10" t="s">
        <v>39</v>
      </c>
      <c r="D422" s="10" t="s">
        <v>14</v>
      </c>
      <c r="E422" s="11" t="s">
        <v>347</v>
      </c>
      <c r="F422" s="10"/>
      <c r="G422" s="237">
        <f t="shared" si="246"/>
        <v>5290</v>
      </c>
      <c r="H422" s="237">
        <f t="shared" si="246"/>
        <v>0</v>
      </c>
      <c r="I422" s="237">
        <f t="shared" si="246"/>
        <v>0</v>
      </c>
      <c r="J422" s="237">
        <f t="shared" si="246"/>
        <v>0</v>
      </c>
      <c r="K422" s="174">
        <f t="shared" si="246"/>
        <v>0</v>
      </c>
      <c r="L422" s="174">
        <f t="shared" si="246"/>
        <v>0</v>
      </c>
      <c r="M422" s="174">
        <f t="shared" si="246"/>
        <v>0</v>
      </c>
      <c r="N422" s="174">
        <f t="shared" si="246"/>
        <v>0</v>
      </c>
      <c r="O422" s="174">
        <f t="shared" si="246"/>
        <v>5290</v>
      </c>
      <c r="P422" s="174">
        <f t="shared" si="246"/>
        <v>0</v>
      </c>
      <c r="Q422" s="174">
        <f t="shared" si="246"/>
        <v>0</v>
      </c>
      <c r="R422" s="174">
        <f t="shared" si="246"/>
        <v>0</v>
      </c>
    </row>
    <row r="423" spans="1:18" ht="33">
      <c r="A423" s="12" t="s">
        <v>32</v>
      </c>
      <c r="B423" s="10">
        <f>B422</f>
        <v>912</v>
      </c>
      <c r="C423" s="10" t="s">
        <v>39</v>
      </c>
      <c r="D423" s="10" t="s">
        <v>14</v>
      </c>
      <c r="E423" s="11" t="s">
        <v>347</v>
      </c>
      <c r="F423" s="10" t="s">
        <v>33</v>
      </c>
      <c r="G423" s="237">
        <f t="shared" si="246"/>
        <v>5290</v>
      </c>
      <c r="H423" s="237">
        <f t="shared" si="246"/>
        <v>0</v>
      </c>
      <c r="I423" s="237">
        <f t="shared" si="246"/>
        <v>0</v>
      </c>
      <c r="J423" s="237">
        <f t="shared" si="246"/>
        <v>0</v>
      </c>
      <c r="K423" s="174">
        <f t="shared" si="246"/>
        <v>0</v>
      </c>
      <c r="L423" s="174">
        <f t="shared" si="246"/>
        <v>0</v>
      </c>
      <c r="M423" s="174">
        <f t="shared" si="246"/>
        <v>0</v>
      </c>
      <c r="N423" s="174">
        <f t="shared" si="246"/>
        <v>0</v>
      </c>
      <c r="O423" s="174">
        <f t="shared" si="246"/>
        <v>5290</v>
      </c>
      <c r="P423" s="174">
        <f t="shared" si="246"/>
        <v>0</v>
      </c>
      <c r="Q423" s="174">
        <f t="shared" si="246"/>
        <v>0</v>
      </c>
      <c r="R423" s="174">
        <f t="shared" si="246"/>
        <v>0</v>
      </c>
    </row>
    <row r="424" spans="1:18">
      <c r="A424" s="12" t="s">
        <v>46</v>
      </c>
      <c r="B424" s="10">
        <f>B423</f>
        <v>912</v>
      </c>
      <c r="C424" s="10" t="s">
        <v>39</v>
      </c>
      <c r="D424" s="10" t="s">
        <v>14</v>
      </c>
      <c r="E424" s="11" t="s">
        <v>347</v>
      </c>
      <c r="F424" s="9">
        <v>610</v>
      </c>
      <c r="G424" s="226">
        <f>2070+3220</f>
        <v>5290</v>
      </c>
      <c r="H424" s="226"/>
      <c r="I424" s="226"/>
      <c r="J424" s="226"/>
      <c r="K424" s="96"/>
      <c r="L424" s="96"/>
      <c r="M424" s="96"/>
      <c r="N424" s="96"/>
      <c r="O424" s="96">
        <f>G424+K424</f>
        <v>5290</v>
      </c>
      <c r="P424" s="96">
        <f>H424+L424</f>
        <v>0</v>
      </c>
      <c r="Q424" s="96">
        <f>I424+M424</f>
        <v>0</v>
      </c>
      <c r="R424" s="96">
        <f>J424+N424</f>
        <v>0</v>
      </c>
    </row>
    <row r="425" spans="1:18" s="135" customFormat="1">
      <c r="A425" s="99" t="s">
        <v>559</v>
      </c>
      <c r="B425" s="101">
        <f t="shared" ref="B425:B435" si="247">B424</f>
        <v>912</v>
      </c>
      <c r="C425" s="101" t="s">
        <v>39</v>
      </c>
      <c r="D425" s="101" t="s">
        <v>14</v>
      </c>
      <c r="E425" s="104" t="s">
        <v>426</v>
      </c>
      <c r="F425" s="96"/>
      <c r="G425" s="226">
        <f>G426</f>
        <v>1499</v>
      </c>
      <c r="H425" s="226">
        <f t="shared" ref="H425:R426" si="248">H426</f>
        <v>0</v>
      </c>
      <c r="I425" s="226">
        <f t="shared" si="248"/>
        <v>0</v>
      </c>
      <c r="J425" s="226">
        <f t="shared" si="248"/>
        <v>0</v>
      </c>
      <c r="K425" s="96">
        <f>K426</f>
        <v>0</v>
      </c>
      <c r="L425" s="96">
        <f t="shared" si="248"/>
        <v>0</v>
      </c>
      <c r="M425" s="96">
        <f t="shared" si="248"/>
        <v>0</v>
      </c>
      <c r="N425" s="96">
        <f t="shared" si="248"/>
        <v>0</v>
      </c>
      <c r="O425" s="96">
        <f>O426</f>
        <v>1499</v>
      </c>
      <c r="P425" s="96">
        <f t="shared" si="248"/>
        <v>0</v>
      </c>
      <c r="Q425" s="96">
        <f t="shared" si="248"/>
        <v>0</v>
      </c>
      <c r="R425" s="96">
        <f t="shared" si="248"/>
        <v>0</v>
      </c>
    </row>
    <row r="426" spans="1:18" s="135" customFormat="1" ht="33">
      <c r="A426" s="99" t="s">
        <v>32</v>
      </c>
      <c r="B426" s="101">
        <f t="shared" si="247"/>
        <v>912</v>
      </c>
      <c r="C426" s="101" t="s">
        <v>39</v>
      </c>
      <c r="D426" s="101" t="s">
        <v>14</v>
      </c>
      <c r="E426" s="104" t="s">
        <v>426</v>
      </c>
      <c r="F426" s="101" t="s">
        <v>33</v>
      </c>
      <c r="G426" s="226">
        <f>G427</f>
        <v>1499</v>
      </c>
      <c r="H426" s="226">
        <f t="shared" si="248"/>
        <v>0</v>
      </c>
      <c r="I426" s="226">
        <f t="shared" si="248"/>
        <v>0</v>
      </c>
      <c r="J426" s="226">
        <f t="shared" si="248"/>
        <v>0</v>
      </c>
      <c r="K426" s="96">
        <f>K427</f>
        <v>0</v>
      </c>
      <c r="L426" s="96">
        <f t="shared" si="248"/>
        <v>0</v>
      </c>
      <c r="M426" s="96">
        <f t="shared" si="248"/>
        <v>0</v>
      </c>
      <c r="N426" s="96">
        <f t="shared" si="248"/>
        <v>0</v>
      </c>
      <c r="O426" s="96">
        <f>O427</f>
        <v>1499</v>
      </c>
      <c r="P426" s="96">
        <f t="shared" si="248"/>
        <v>0</v>
      </c>
      <c r="Q426" s="96">
        <f t="shared" si="248"/>
        <v>0</v>
      </c>
      <c r="R426" s="96">
        <f t="shared" si="248"/>
        <v>0</v>
      </c>
    </row>
    <row r="427" spans="1:18" s="135" customFormat="1">
      <c r="A427" s="99" t="s">
        <v>46</v>
      </c>
      <c r="B427" s="101">
        <f t="shared" si="247"/>
        <v>912</v>
      </c>
      <c r="C427" s="101" t="s">
        <v>39</v>
      </c>
      <c r="D427" s="101" t="s">
        <v>14</v>
      </c>
      <c r="E427" s="104" t="s">
        <v>426</v>
      </c>
      <c r="F427" s="96">
        <v>610</v>
      </c>
      <c r="G427" s="226">
        <v>1499</v>
      </c>
      <c r="H427" s="226"/>
      <c r="I427" s="226"/>
      <c r="J427" s="226"/>
      <c r="K427" s="96"/>
      <c r="L427" s="96"/>
      <c r="M427" s="96"/>
      <c r="N427" s="96"/>
      <c r="O427" s="96">
        <f>G427+K427</f>
        <v>1499</v>
      </c>
      <c r="P427" s="96">
        <f>H427+L427</f>
        <v>0</v>
      </c>
      <c r="Q427" s="96">
        <f>I427+M427</f>
        <v>0</v>
      </c>
      <c r="R427" s="96">
        <f>J427+N427</f>
        <v>0</v>
      </c>
    </row>
    <row r="428" spans="1:18">
      <c r="A428" s="12" t="s">
        <v>17</v>
      </c>
      <c r="B428" s="10">
        <f t="shared" si="247"/>
        <v>912</v>
      </c>
      <c r="C428" s="10" t="s">
        <v>39</v>
      </c>
      <c r="D428" s="10" t="s">
        <v>14</v>
      </c>
      <c r="E428" s="9" t="s">
        <v>55</v>
      </c>
      <c r="F428" s="10"/>
      <c r="G428" s="237">
        <f>G429+G433</f>
        <v>0</v>
      </c>
      <c r="H428" s="237">
        <f t="shared" ref="H428:J428" si="249">H429+H433</f>
        <v>0</v>
      </c>
      <c r="I428" s="237">
        <f t="shared" si="249"/>
        <v>442016</v>
      </c>
      <c r="J428" s="237">
        <f t="shared" si="249"/>
        <v>0</v>
      </c>
      <c r="K428" s="174">
        <f>K429+K433</f>
        <v>0</v>
      </c>
      <c r="L428" s="174">
        <f t="shared" ref="L428:N428" si="250">L429+L433</f>
        <v>0</v>
      </c>
      <c r="M428" s="174">
        <f t="shared" si="250"/>
        <v>0</v>
      </c>
      <c r="N428" s="174">
        <f t="shared" si="250"/>
        <v>0</v>
      </c>
      <c r="O428" s="174">
        <f>O429+O433</f>
        <v>0</v>
      </c>
      <c r="P428" s="174">
        <f t="shared" ref="P428:R428" si="251">P429+P433</f>
        <v>0</v>
      </c>
      <c r="Q428" s="174">
        <f t="shared" si="251"/>
        <v>442016</v>
      </c>
      <c r="R428" s="174">
        <f t="shared" si="251"/>
        <v>0</v>
      </c>
    </row>
    <row r="429" spans="1:18" ht="33">
      <c r="A429" s="12" t="s">
        <v>343</v>
      </c>
      <c r="B429" s="10">
        <f t="shared" si="247"/>
        <v>912</v>
      </c>
      <c r="C429" s="10" t="s">
        <v>39</v>
      </c>
      <c r="D429" s="10" t="s">
        <v>14</v>
      </c>
      <c r="E429" s="11" t="s">
        <v>63</v>
      </c>
      <c r="F429" s="10"/>
      <c r="G429" s="237">
        <f t="shared" ref="G429:R431" si="252">G430</f>
        <v>0</v>
      </c>
      <c r="H429" s="237">
        <f t="shared" si="252"/>
        <v>0</v>
      </c>
      <c r="I429" s="237">
        <f t="shared" si="252"/>
        <v>440746</v>
      </c>
      <c r="J429" s="237">
        <f t="shared" si="252"/>
        <v>0</v>
      </c>
      <c r="K429" s="174">
        <f t="shared" si="252"/>
        <v>0</v>
      </c>
      <c r="L429" s="174">
        <f t="shared" si="252"/>
        <v>0</v>
      </c>
      <c r="M429" s="174">
        <f t="shared" si="252"/>
        <v>0</v>
      </c>
      <c r="N429" s="174">
        <f t="shared" si="252"/>
        <v>0</v>
      </c>
      <c r="O429" s="174">
        <f t="shared" si="252"/>
        <v>0</v>
      </c>
      <c r="P429" s="174">
        <f t="shared" si="252"/>
        <v>0</v>
      </c>
      <c r="Q429" s="174">
        <f t="shared" si="252"/>
        <v>440746</v>
      </c>
      <c r="R429" s="174">
        <f t="shared" si="252"/>
        <v>0</v>
      </c>
    </row>
    <row r="430" spans="1:18">
      <c r="A430" s="12" t="s">
        <v>97</v>
      </c>
      <c r="B430" s="10">
        <f t="shared" si="247"/>
        <v>912</v>
      </c>
      <c r="C430" s="10" t="s">
        <v>39</v>
      </c>
      <c r="D430" s="10" t="s">
        <v>14</v>
      </c>
      <c r="E430" s="11" t="s">
        <v>619</v>
      </c>
      <c r="F430" s="10"/>
      <c r="G430" s="237">
        <f t="shared" si="252"/>
        <v>0</v>
      </c>
      <c r="H430" s="237">
        <f t="shared" si="252"/>
        <v>0</v>
      </c>
      <c r="I430" s="237">
        <f t="shared" si="252"/>
        <v>440746</v>
      </c>
      <c r="J430" s="237">
        <f t="shared" si="252"/>
        <v>0</v>
      </c>
      <c r="K430" s="174">
        <f t="shared" si="252"/>
        <v>0</v>
      </c>
      <c r="L430" s="174">
        <f t="shared" si="252"/>
        <v>0</v>
      </c>
      <c r="M430" s="174">
        <f t="shared" si="252"/>
        <v>0</v>
      </c>
      <c r="N430" s="174">
        <f t="shared" si="252"/>
        <v>0</v>
      </c>
      <c r="O430" s="174">
        <f t="shared" si="252"/>
        <v>0</v>
      </c>
      <c r="P430" s="174">
        <f t="shared" si="252"/>
        <v>0</v>
      </c>
      <c r="Q430" s="174">
        <f t="shared" si="252"/>
        <v>440746</v>
      </c>
      <c r="R430" s="174">
        <f t="shared" si="252"/>
        <v>0</v>
      </c>
    </row>
    <row r="431" spans="1:18" ht="33">
      <c r="A431" s="12" t="s">
        <v>32</v>
      </c>
      <c r="B431" s="10">
        <f t="shared" si="247"/>
        <v>912</v>
      </c>
      <c r="C431" s="10" t="s">
        <v>39</v>
      </c>
      <c r="D431" s="10" t="s">
        <v>14</v>
      </c>
      <c r="E431" s="11" t="s">
        <v>619</v>
      </c>
      <c r="F431" s="10" t="s">
        <v>33</v>
      </c>
      <c r="G431" s="237">
        <f t="shared" si="252"/>
        <v>0</v>
      </c>
      <c r="H431" s="237">
        <f t="shared" si="252"/>
        <v>0</v>
      </c>
      <c r="I431" s="237">
        <f t="shared" si="252"/>
        <v>440746</v>
      </c>
      <c r="J431" s="237">
        <f t="shared" si="252"/>
        <v>0</v>
      </c>
      <c r="K431" s="174">
        <f t="shared" si="252"/>
        <v>0</v>
      </c>
      <c r="L431" s="174">
        <f t="shared" si="252"/>
        <v>0</v>
      </c>
      <c r="M431" s="174">
        <f t="shared" si="252"/>
        <v>0</v>
      </c>
      <c r="N431" s="174">
        <f t="shared" si="252"/>
        <v>0</v>
      </c>
      <c r="O431" s="174">
        <f t="shared" si="252"/>
        <v>0</v>
      </c>
      <c r="P431" s="174">
        <f t="shared" si="252"/>
        <v>0</v>
      </c>
      <c r="Q431" s="174">
        <f t="shared" si="252"/>
        <v>440746</v>
      </c>
      <c r="R431" s="174">
        <f t="shared" si="252"/>
        <v>0</v>
      </c>
    </row>
    <row r="432" spans="1:18">
      <c r="A432" s="12" t="s">
        <v>46</v>
      </c>
      <c r="B432" s="10">
        <f t="shared" si="247"/>
        <v>912</v>
      </c>
      <c r="C432" s="10" t="s">
        <v>39</v>
      </c>
      <c r="D432" s="10" t="s">
        <v>14</v>
      </c>
      <c r="E432" s="11" t="s">
        <v>619</v>
      </c>
      <c r="F432" s="9">
        <v>610</v>
      </c>
      <c r="G432" s="226"/>
      <c r="H432" s="226"/>
      <c r="I432" s="226">
        <f>439146+1600</f>
        <v>440746</v>
      </c>
      <c r="J432" s="226"/>
      <c r="K432" s="96"/>
      <c r="L432" s="96"/>
      <c r="M432" s="96"/>
      <c r="N432" s="96"/>
      <c r="O432" s="96">
        <f>G432+K432</f>
        <v>0</v>
      </c>
      <c r="P432" s="96">
        <f>H432+L432</f>
        <v>0</v>
      </c>
      <c r="Q432" s="96">
        <f>I432+M432</f>
        <v>440746</v>
      </c>
      <c r="R432" s="96">
        <f>J432+N432</f>
        <v>0</v>
      </c>
    </row>
    <row r="433" spans="1:18">
      <c r="A433" s="12" t="s">
        <v>15</v>
      </c>
      <c r="B433" s="10">
        <f t="shared" si="247"/>
        <v>912</v>
      </c>
      <c r="C433" s="10" t="s">
        <v>39</v>
      </c>
      <c r="D433" s="10" t="s">
        <v>14</v>
      </c>
      <c r="E433" s="11" t="s">
        <v>60</v>
      </c>
      <c r="F433" s="10"/>
      <c r="G433" s="237">
        <f t="shared" ref="G433:R434" si="253">G434</f>
        <v>0</v>
      </c>
      <c r="H433" s="237">
        <f t="shared" si="253"/>
        <v>0</v>
      </c>
      <c r="I433" s="237">
        <f t="shared" si="253"/>
        <v>1270</v>
      </c>
      <c r="J433" s="237">
        <f t="shared" si="253"/>
        <v>0</v>
      </c>
      <c r="K433" s="174">
        <f t="shared" si="253"/>
        <v>0</v>
      </c>
      <c r="L433" s="174">
        <f t="shared" si="253"/>
        <v>0</v>
      </c>
      <c r="M433" s="174">
        <f t="shared" si="253"/>
        <v>0</v>
      </c>
      <c r="N433" s="174">
        <f t="shared" si="253"/>
        <v>0</v>
      </c>
      <c r="O433" s="174">
        <f t="shared" si="253"/>
        <v>0</v>
      </c>
      <c r="P433" s="174">
        <f t="shared" si="253"/>
        <v>0</v>
      </c>
      <c r="Q433" s="174">
        <f t="shared" si="253"/>
        <v>1270</v>
      </c>
      <c r="R433" s="174">
        <f t="shared" si="253"/>
        <v>0</v>
      </c>
    </row>
    <row r="434" spans="1:18" ht="33">
      <c r="A434" s="12" t="s">
        <v>32</v>
      </c>
      <c r="B434" s="10">
        <f t="shared" si="247"/>
        <v>912</v>
      </c>
      <c r="C434" s="10" t="s">
        <v>39</v>
      </c>
      <c r="D434" s="10" t="s">
        <v>14</v>
      </c>
      <c r="E434" s="11" t="s">
        <v>620</v>
      </c>
      <c r="F434" s="10" t="s">
        <v>33</v>
      </c>
      <c r="G434" s="237">
        <f t="shared" si="253"/>
        <v>0</v>
      </c>
      <c r="H434" s="237">
        <f t="shared" si="253"/>
        <v>0</v>
      </c>
      <c r="I434" s="237">
        <f t="shared" si="253"/>
        <v>1270</v>
      </c>
      <c r="J434" s="237">
        <f t="shared" si="253"/>
        <v>0</v>
      </c>
      <c r="K434" s="174">
        <f t="shared" si="253"/>
        <v>0</v>
      </c>
      <c r="L434" s="174">
        <f t="shared" si="253"/>
        <v>0</v>
      </c>
      <c r="M434" s="174">
        <f t="shared" si="253"/>
        <v>0</v>
      </c>
      <c r="N434" s="174">
        <f t="shared" si="253"/>
        <v>0</v>
      </c>
      <c r="O434" s="174">
        <f t="shared" si="253"/>
        <v>0</v>
      </c>
      <c r="P434" s="174">
        <f t="shared" si="253"/>
        <v>0</v>
      </c>
      <c r="Q434" s="174">
        <f t="shared" si="253"/>
        <v>1270</v>
      </c>
      <c r="R434" s="174">
        <f t="shared" si="253"/>
        <v>0</v>
      </c>
    </row>
    <row r="435" spans="1:18">
      <c r="A435" s="12" t="s">
        <v>46</v>
      </c>
      <c r="B435" s="10">
        <f t="shared" si="247"/>
        <v>912</v>
      </c>
      <c r="C435" s="10" t="s">
        <v>39</v>
      </c>
      <c r="D435" s="10" t="s">
        <v>14</v>
      </c>
      <c r="E435" s="11" t="s">
        <v>620</v>
      </c>
      <c r="F435" s="9">
        <v>610</v>
      </c>
      <c r="G435" s="226"/>
      <c r="H435" s="226"/>
      <c r="I435" s="226">
        <v>1270</v>
      </c>
      <c r="J435" s="226"/>
      <c r="K435" s="96"/>
      <c r="L435" s="96"/>
      <c r="M435" s="96"/>
      <c r="N435" s="96"/>
      <c r="O435" s="96">
        <f>G435+K435</f>
        <v>0</v>
      </c>
      <c r="P435" s="96">
        <f>H435+L435</f>
        <v>0</v>
      </c>
      <c r="Q435" s="96">
        <f>I435+M435</f>
        <v>1270</v>
      </c>
      <c r="R435" s="96">
        <f>J435+N435</f>
        <v>0</v>
      </c>
    </row>
    <row r="436" spans="1:18">
      <c r="A436" s="12"/>
      <c r="B436" s="10"/>
      <c r="C436" s="10"/>
      <c r="D436" s="10"/>
      <c r="E436" s="11"/>
      <c r="F436" s="9"/>
      <c r="G436" s="226"/>
      <c r="H436" s="226"/>
      <c r="I436" s="226"/>
      <c r="J436" s="233"/>
      <c r="K436" s="96"/>
      <c r="L436" s="96"/>
      <c r="M436" s="96"/>
      <c r="N436" s="170"/>
      <c r="O436" s="96"/>
      <c r="P436" s="96"/>
      <c r="Q436" s="96"/>
      <c r="R436" s="170"/>
    </row>
    <row r="437" spans="1:18" ht="18.75">
      <c r="A437" s="25" t="s">
        <v>99</v>
      </c>
      <c r="B437" s="26">
        <v>912</v>
      </c>
      <c r="C437" s="26" t="s">
        <v>77</v>
      </c>
      <c r="D437" s="26" t="s">
        <v>13</v>
      </c>
      <c r="E437" s="27"/>
      <c r="F437" s="26"/>
      <c r="G437" s="236">
        <f>G438+G481</f>
        <v>471671</v>
      </c>
      <c r="H437" s="236">
        <f t="shared" ref="H437:J437" si="254">H438+H481</f>
        <v>0</v>
      </c>
      <c r="I437" s="236">
        <f t="shared" si="254"/>
        <v>472129</v>
      </c>
      <c r="J437" s="236">
        <f t="shared" si="254"/>
        <v>0</v>
      </c>
      <c r="K437" s="173">
        <f>K438+K481</f>
        <v>0</v>
      </c>
      <c r="L437" s="173">
        <f t="shared" ref="L437:N437" si="255">L438+L481</f>
        <v>0</v>
      </c>
      <c r="M437" s="173">
        <f t="shared" si="255"/>
        <v>0</v>
      </c>
      <c r="N437" s="173">
        <f t="shared" si="255"/>
        <v>0</v>
      </c>
      <c r="O437" s="173">
        <f>O438+O481</f>
        <v>471671</v>
      </c>
      <c r="P437" s="173">
        <f t="shared" ref="P437:R437" si="256">P438+P481</f>
        <v>0</v>
      </c>
      <c r="Q437" s="173">
        <f t="shared" si="256"/>
        <v>472129</v>
      </c>
      <c r="R437" s="173">
        <f t="shared" si="256"/>
        <v>0</v>
      </c>
    </row>
    <row r="438" spans="1:18" ht="33">
      <c r="A438" s="99" t="s">
        <v>551</v>
      </c>
      <c r="B438" s="10">
        <f>B437</f>
        <v>912</v>
      </c>
      <c r="C438" s="10" t="s">
        <v>77</v>
      </c>
      <c r="D438" s="10" t="s">
        <v>13</v>
      </c>
      <c r="E438" s="11" t="s">
        <v>342</v>
      </c>
      <c r="F438" s="10"/>
      <c r="G438" s="237">
        <f>G439+G458+G478</f>
        <v>471671</v>
      </c>
      <c r="H438" s="237">
        <f t="shared" ref="H438:J438" si="257">H439+H458+H478</f>
        <v>0</v>
      </c>
      <c r="I438" s="237">
        <f t="shared" si="257"/>
        <v>0</v>
      </c>
      <c r="J438" s="237">
        <f t="shared" si="257"/>
        <v>0</v>
      </c>
      <c r="K438" s="174">
        <f>K439+K458+K478</f>
        <v>0</v>
      </c>
      <c r="L438" s="174">
        <f t="shared" ref="L438:N438" si="258">L439+L458+L478</f>
        <v>0</v>
      </c>
      <c r="M438" s="174">
        <f t="shared" si="258"/>
        <v>0</v>
      </c>
      <c r="N438" s="174">
        <f t="shared" si="258"/>
        <v>0</v>
      </c>
      <c r="O438" s="174">
        <f>O439+O458+O478</f>
        <v>471671</v>
      </c>
      <c r="P438" s="174">
        <f t="shared" ref="P438:R438" si="259">P439+P458+P478</f>
        <v>0</v>
      </c>
      <c r="Q438" s="174">
        <f t="shared" si="259"/>
        <v>0</v>
      </c>
      <c r="R438" s="174">
        <f t="shared" si="259"/>
        <v>0</v>
      </c>
    </row>
    <row r="439" spans="1:18" ht="33">
      <c r="A439" s="12" t="s">
        <v>343</v>
      </c>
      <c r="B439" s="10">
        <f>B438</f>
        <v>912</v>
      </c>
      <c r="C439" s="10" t="s">
        <v>77</v>
      </c>
      <c r="D439" s="10" t="s">
        <v>13</v>
      </c>
      <c r="E439" s="11" t="s">
        <v>344</v>
      </c>
      <c r="F439" s="10"/>
      <c r="G439" s="237">
        <f t="shared" ref="G439:J439" si="260">G440+G443+G447+G450+G454</f>
        <v>468433</v>
      </c>
      <c r="H439" s="237">
        <f t="shared" si="260"/>
        <v>0</v>
      </c>
      <c r="I439" s="237">
        <f t="shared" si="260"/>
        <v>0</v>
      </c>
      <c r="J439" s="237">
        <f t="shared" si="260"/>
        <v>0</v>
      </c>
      <c r="K439" s="174">
        <f t="shared" ref="K439:R439" si="261">K440+K443+K447+K450+K454</f>
        <v>0</v>
      </c>
      <c r="L439" s="174">
        <f t="shared" si="261"/>
        <v>0</v>
      </c>
      <c r="M439" s="174">
        <f t="shared" si="261"/>
        <v>0</v>
      </c>
      <c r="N439" s="174">
        <f t="shared" si="261"/>
        <v>0</v>
      </c>
      <c r="O439" s="174">
        <f t="shared" si="261"/>
        <v>468433</v>
      </c>
      <c r="P439" s="174">
        <f t="shared" si="261"/>
        <v>0</v>
      </c>
      <c r="Q439" s="174">
        <f t="shared" si="261"/>
        <v>0</v>
      </c>
      <c r="R439" s="174">
        <f t="shared" si="261"/>
        <v>0</v>
      </c>
    </row>
    <row r="440" spans="1:18">
      <c r="A440" s="12" t="s">
        <v>285</v>
      </c>
      <c r="B440" s="45">
        <f>B438</f>
        <v>912</v>
      </c>
      <c r="C440" s="10" t="s">
        <v>77</v>
      </c>
      <c r="D440" s="10" t="s">
        <v>13</v>
      </c>
      <c r="E440" s="10" t="s">
        <v>348</v>
      </c>
      <c r="F440" s="10"/>
      <c r="G440" s="237">
        <f t="shared" ref="G440:R441" si="262">G441</f>
        <v>29907</v>
      </c>
      <c r="H440" s="237">
        <f t="shared" si="262"/>
        <v>0</v>
      </c>
      <c r="I440" s="237">
        <f t="shared" si="262"/>
        <v>0</v>
      </c>
      <c r="J440" s="237">
        <f t="shared" si="262"/>
        <v>0</v>
      </c>
      <c r="K440" s="174">
        <f t="shared" si="262"/>
        <v>0</v>
      </c>
      <c r="L440" s="174">
        <f t="shared" si="262"/>
        <v>0</v>
      </c>
      <c r="M440" s="174">
        <f t="shared" si="262"/>
        <v>0</v>
      </c>
      <c r="N440" s="174">
        <f t="shared" si="262"/>
        <v>0</v>
      </c>
      <c r="O440" s="174">
        <f t="shared" si="262"/>
        <v>29907</v>
      </c>
      <c r="P440" s="174">
        <f t="shared" si="262"/>
        <v>0</v>
      </c>
      <c r="Q440" s="174">
        <f t="shared" si="262"/>
        <v>0</v>
      </c>
      <c r="R440" s="174">
        <f t="shared" si="262"/>
        <v>0</v>
      </c>
    </row>
    <row r="441" spans="1:18" ht="33">
      <c r="A441" s="12" t="s">
        <v>32</v>
      </c>
      <c r="B441" s="45">
        <f>B439</f>
        <v>912</v>
      </c>
      <c r="C441" s="10" t="s">
        <v>77</v>
      </c>
      <c r="D441" s="10" t="s">
        <v>13</v>
      </c>
      <c r="E441" s="10" t="s">
        <v>348</v>
      </c>
      <c r="F441" s="10" t="s">
        <v>33</v>
      </c>
      <c r="G441" s="237">
        <f t="shared" si="262"/>
        <v>29907</v>
      </c>
      <c r="H441" s="237">
        <f t="shared" si="262"/>
        <v>0</v>
      </c>
      <c r="I441" s="237">
        <f t="shared" si="262"/>
        <v>0</v>
      </c>
      <c r="J441" s="237">
        <f t="shared" si="262"/>
        <v>0</v>
      </c>
      <c r="K441" s="174">
        <f t="shared" si="262"/>
        <v>0</v>
      </c>
      <c r="L441" s="174">
        <f t="shared" si="262"/>
        <v>0</v>
      </c>
      <c r="M441" s="174">
        <f t="shared" si="262"/>
        <v>0</v>
      </c>
      <c r="N441" s="174">
        <f t="shared" si="262"/>
        <v>0</v>
      </c>
      <c r="O441" s="174">
        <f t="shared" si="262"/>
        <v>29907</v>
      </c>
      <c r="P441" s="174">
        <f t="shared" si="262"/>
        <v>0</v>
      </c>
      <c r="Q441" s="174">
        <f t="shared" si="262"/>
        <v>0</v>
      </c>
      <c r="R441" s="174">
        <f t="shared" si="262"/>
        <v>0</v>
      </c>
    </row>
    <row r="442" spans="1:18">
      <c r="A442" s="12" t="s">
        <v>94</v>
      </c>
      <c r="B442" s="45">
        <f>B441</f>
        <v>912</v>
      </c>
      <c r="C442" s="10" t="s">
        <v>77</v>
      </c>
      <c r="D442" s="10" t="s">
        <v>13</v>
      </c>
      <c r="E442" s="10" t="s">
        <v>348</v>
      </c>
      <c r="F442" s="10" t="s">
        <v>95</v>
      </c>
      <c r="G442" s="226">
        <v>29907</v>
      </c>
      <c r="H442" s="226"/>
      <c r="I442" s="226"/>
      <c r="J442" s="226"/>
      <c r="K442" s="96"/>
      <c r="L442" s="96"/>
      <c r="M442" s="96"/>
      <c r="N442" s="96"/>
      <c r="O442" s="96">
        <f>G442+K442</f>
        <v>29907</v>
      </c>
      <c r="P442" s="96">
        <f>H442+L442</f>
        <v>0</v>
      </c>
      <c r="Q442" s="96">
        <f>I442+M442</f>
        <v>0</v>
      </c>
      <c r="R442" s="96">
        <f>J442+N442</f>
        <v>0</v>
      </c>
    </row>
    <row r="443" spans="1:18">
      <c r="A443" s="12" t="s">
        <v>100</v>
      </c>
      <c r="B443" s="10">
        <f>B439</f>
        <v>912</v>
      </c>
      <c r="C443" s="10" t="s">
        <v>77</v>
      </c>
      <c r="D443" s="10" t="s">
        <v>13</v>
      </c>
      <c r="E443" s="11" t="s">
        <v>349</v>
      </c>
      <c r="F443" s="10"/>
      <c r="G443" s="237">
        <f t="shared" ref="G443:R443" si="263">G444</f>
        <v>86980</v>
      </c>
      <c r="H443" s="237">
        <f t="shared" si="263"/>
        <v>0</v>
      </c>
      <c r="I443" s="237">
        <f t="shared" si="263"/>
        <v>0</v>
      </c>
      <c r="J443" s="237">
        <f t="shared" si="263"/>
        <v>0</v>
      </c>
      <c r="K443" s="174">
        <f t="shared" si="263"/>
        <v>0</v>
      </c>
      <c r="L443" s="174">
        <f t="shared" si="263"/>
        <v>0</v>
      </c>
      <c r="M443" s="174">
        <f t="shared" si="263"/>
        <v>0</v>
      </c>
      <c r="N443" s="174">
        <f t="shared" si="263"/>
        <v>0</v>
      </c>
      <c r="O443" s="174">
        <f t="shared" si="263"/>
        <v>86980</v>
      </c>
      <c r="P443" s="174">
        <f t="shared" si="263"/>
        <v>0</v>
      </c>
      <c r="Q443" s="174">
        <f t="shared" si="263"/>
        <v>0</v>
      </c>
      <c r="R443" s="174">
        <f t="shared" si="263"/>
        <v>0</v>
      </c>
    </row>
    <row r="444" spans="1:18" ht="33">
      <c r="A444" s="12" t="s">
        <v>32</v>
      </c>
      <c r="B444" s="10">
        <f>B443</f>
        <v>912</v>
      </c>
      <c r="C444" s="10" t="s">
        <v>77</v>
      </c>
      <c r="D444" s="10" t="s">
        <v>13</v>
      </c>
      <c r="E444" s="11" t="s">
        <v>349</v>
      </c>
      <c r="F444" s="10" t="s">
        <v>33</v>
      </c>
      <c r="G444" s="237">
        <f t="shared" ref="G444:J444" si="264">G445+G446</f>
        <v>86980</v>
      </c>
      <c r="H444" s="237">
        <f t="shared" si="264"/>
        <v>0</v>
      </c>
      <c r="I444" s="237">
        <f t="shared" si="264"/>
        <v>0</v>
      </c>
      <c r="J444" s="237">
        <f t="shared" si="264"/>
        <v>0</v>
      </c>
      <c r="K444" s="174">
        <f t="shared" ref="K444:R444" si="265">K445+K446</f>
        <v>0</v>
      </c>
      <c r="L444" s="174">
        <f t="shared" si="265"/>
        <v>0</v>
      </c>
      <c r="M444" s="174">
        <f t="shared" si="265"/>
        <v>0</v>
      </c>
      <c r="N444" s="174">
        <f t="shared" si="265"/>
        <v>0</v>
      </c>
      <c r="O444" s="174">
        <f t="shared" si="265"/>
        <v>86980</v>
      </c>
      <c r="P444" s="174">
        <f t="shared" si="265"/>
        <v>0</v>
      </c>
      <c r="Q444" s="174">
        <f t="shared" si="265"/>
        <v>0</v>
      </c>
      <c r="R444" s="174">
        <f t="shared" si="265"/>
        <v>0</v>
      </c>
    </row>
    <row r="445" spans="1:18">
      <c r="A445" s="12" t="s">
        <v>46</v>
      </c>
      <c r="B445" s="10">
        <f>B444</f>
        <v>912</v>
      </c>
      <c r="C445" s="10" t="s">
        <v>77</v>
      </c>
      <c r="D445" s="10" t="s">
        <v>13</v>
      </c>
      <c r="E445" s="11" t="s">
        <v>349</v>
      </c>
      <c r="F445" s="9">
        <v>610</v>
      </c>
      <c r="G445" s="226">
        <v>20570</v>
      </c>
      <c r="H445" s="226"/>
      <c r="I445" s="226"/>
      <c r="J445" s="226"/>
      <c r="K445" s="96"/>
      <c r="L445" s="96"/>
      <c r="M445" s="96"/>
      <c r="N445" s="96"/>
      <c r="O445" s="96">
        <f t="shared" ref="O445:O446" si="266">G445+K445</f>
        <v>20570</v>
      </c>
      <c r="P445" s="96">
        <f t="shared" ref="P445:P446" si="267">H445+L445</f>
        <v>0</v>
      </c>
      <c r="Q445" s="96">
        <f t="shared" ref="Q445:Q446" si="268">I445+M445</f>
        <v>0</v>
      </c>
      <c r="R445" s="96">
        <f t="shared" ref="R445:R446" si="269">J445+N445</f>
        <v>0</v>
      </c>
    </row>
    <row r="446" spans="1:18">
      <c r="A446" s="12" t="s">
        <v>94</v>
      </c>
      <c r="B446" s="10">
        <f>B445</f>
        <v>912</v>
      </c>
      <c r="C446" s="10" t="s">
        <v>77</v>
      </c>
      <c r="D446" s="10" t="s">
        <v>13</v>
      </c>
      <c r="E446" s="11" t="s">
        <v>349</v>
      </c>
      <c r="F446" s="9">
        <v>620</v>
      </c>
      <c r="G446" s="226">
        <v>66410</v>
      </c>
      <c r="H446" s="226"/>
      <c r="I446" s="226"/>
      <c r="J446" s="226"/>
      <c r="K446" s="96"/>
      <c r="L446" s="96"/>
      <c r="M446" s="96"/>
      <c r="N446" s="96"/>
      <c r="O446" s="96">
        <f t="shared" si="266"/>
        <v>66410</v>
      </c>
      <c r="P446" s="96">
        <f t="shared" si="267"/>
        <v>0</v>
      </c>
      <c r="Q446" s="96">
        <f t="shared" si="268"/>
        <v>0</v>
      </c>
      <c r="R446" s="96">
        <f t="shared" si="269"/>
        <v>0</v>
      </c>
    </row>
    <row r="447" spans="1:18">
      <c r="A447" s="12" t="s">
        <v>101</v>
      </c>
      <c r="B447" s="10">
        <f>B445</f>
        <v>912</v>
      </c>
      <c r="C447" s="10" t="s">
        <v>77</v>
      </c>
      <c r="D447" s="10" t="s">
        <v>13</v>
      </c>
      <c r="E447" s="11" t="s">
        <v>350</v>
      </c>
      <c r="F447" s="10"/>
      <c r="G447" s="237">
        <f t="shared" ref="G447:R448" si="270">G448</f>
        <v>44972</v>
      </c>
      <c r="H447" s="237">
        <f t="shared" si="270"/>
        <v>0</v>
      </c>
      <c r="I447" s="237">
        <f t="shared" si="270"/>
        <v>0</v>
      </c>
      <c r="J447" s="237">
        <f t="shared" si="270"/>
        <v>0</v>
      </c>
      <c r="K447" s="174">
        <f t="shared" si="270"/>
        <v>0</v>
      </c>
      <c r="L447" s="174">
        <f t="shared" si="270"/>
        <v>0</v>
      </c>
      <c r="M447" s="174">
        <f t="shared" si="270"/>
        <v>0</v>
      </c>
      <c r="N447" s="174">
        <f t="shared" si="270"/>
        <v>0</v>
      </c>
      <c r="O447" s="174">
        <f t="shared" si="270"/>
        <v>44972</v>
      </c>
      <c r="P447" s="174">
        <f t="shared" si="270"/>
        <v>0</v>
      </c>
      <c r="Q447" s="174">
        <f t="shared" si="270"/>
        <v>0</v>
      </c>
      <c r="R447" s="174">
        <f t="shared" si="270"/>
        <v>0</v>
      </c>
    </row>
    <row r="448" spans="1:18" ht="33">
      <c r="A448" s="12" t="s">
        <v>32</v>
      </c>
      <c r="B448" s="10">
        <f t="shared" ref="B448:B453" si="271">B447</f>
        <v>912</v>
      </c>
      <c r="C448" s="10" t="s">
        <v>77</v>
      </c>
      <c r="D448" s="10" t="s">
        <v>13</v>
      </c>
      <c r="E448" s="11" t="s">
        <v>350</v>
      </c>
      <c r="F448" s="10" t="s">
        <v>33</v>
      </c>
      <c r="G448" s="237">
        <f t="shared" si="270"/>
        <v>44972</v>
      </c>
      <c r="H448" s="237">
        <f t="shared" si="270"/>
        <v>0</v>
      </c>
      <c r="I448" s="237">
        <f t="shared" si="270"/>
        <v>0</v>
      </c>
      <c r="J448" s="237">
        <f t="shared" si="270"/>
        <v>0</v>
      </c>
      <c r="K448" s="174">
        <f t="shared" si="270"/>
        <v>0</v>
      </c>
      <c r="L448" s="174">
        <f t="shared" si="270"/>
        <v>0</v>
      </c>
      <c r="M448" s="174">
        <f t="shared" si="270"/>
        <v>0</v>
      </c>
      <c r="N448" s="174">
        <f t="shared" si="270"/>
        <v>0</v>
      </c>
      <c r="O448" s="174">
        <f t="shared" si="270"/>
        <v>44972</v>
      </c>
      <c r="P448" s="174">
        <f t="shared" si="270"/>
        <v>0</v>
      </c>
      <c r="Q448" s="174">
        <f t="shared" si="270"/>
        <v>0</v>
      </c>
      <c r="R448" s="174">
        <f t="shared" si="270"/>
        <v>0</v>
      </c>
    </row>
    <row r="449" spans="1:18">
      <c r="A449" s="12" t="s">
        <v>46</v>
      </c>
      <c r="B449" s="10">
        <f t="shared" si="271"/>
        <v>912</v>
      </c>
      <c r="C449" s="10" t="s">
        <v>77</v>
      </c>
      <c r="D449" s="10" t="s">
        <v>13</v>
      </c>
      <c r="E449" s="11" t="s">
        <v>350</v>
      </c>
      <c r="F449" s="9">
        <v>610</v>
      </c>
      <c r="G449" s="226">
        <v>44972</v>
      </c>
      <c r="H449" s="226"/>
      <c r="I449" s="226"/>
      <c r="J449" s="226"/>
      <c r="K449" s="96"/>
      <c r="L449" s="96"/>
      <c r="M449" s="96"/>
      <c r="N449" s="96"/>
      <c r="O449" s="96">
        <f>G449+K449</f>
        <v>44972</v>
      </c>
      <c r="P449" s="96">
        <f>H449+L449</f>
        <v>0</v>
      </c>
      <c r="Q449" s="96">
        <f>I449+M449</f>
        <v>0</v>
      </c>
      <c r="R449" s="96">
        <f>J449+N449</f>
        <v>0</v>
      </c>
    </row>
    <row r="450" spans="1:18">
      <c r="A450" s="12" t="s">
        <v>102</v>
      </c>
      <c r="B450" s="10">
        <f t="shared" si="271"/>
        <v>912</v>
      </c>
      <c r="C450" s="10" t="s">
        <v>77</v>
      </c>
      <c r="D450" s="10" t="s">
        <v>13</v>
      </c>
      <c r="E450" s="11" t="s">
        <v>351</v>
      </c>
      <c r="F450" s="10"/>
      <c r="G450" s="237">
        <f t="shared" ref="G450:R450" si="272">G451</f>
        <v>172070</v>
      </c>
      <c r="H450" s="237">
        <f t="shared" si="272"/>
        <v>0</v>
      </c>
      <c r="I450" s="237">
        <f t="shared" si="272"/>
        <v>0</v>
      </c>
      <c r="J450" s="237">
        <f t="shared" si="272"/>
        <v>0</v>
      </c>
      <c r="K450" s="174">
        <f t="shared" si="272"/>
        <v>0</v>
      </c>
      <c r="L450" s="174">
        <f t="shared" si="272"/>
        <v>0</v>
      </c>
      <c r="M450" s="174">
        <f t="shared" si="272"/>
        <v>0</v>
      </c>
      <c r="N450" s="174">
        <f t="shared" si="272"/>
        <v>0</v>
      </c>
      <c r="O450" s="174">
        <f t="shared" si="272"/>
        <v>172070</v>
      </c>
      <c r="P450" s="174">
        <f t="shared" si="272"/>
        <v>0</v>
      </c>
      <c r="Q450" s="174">
        <f t="shared" si="272"/>
        <v>0</v>
      </c>
      <c r="R450" s="174">
        <f t="shared" si="272"/>
        <v>0</v>
      </c>
    </row>
    <row r="451" spans="1:18" ht="33">
      <c r="A451" s="12" t="s">
        <v>32</v>
      </c>
      <c r="B451" s="10">
        <f t="shared" si="271"/>
        <v>912</v>
      </c>
      <c r="C451" s="10" t="s">
        <v>77</v>
      </c>
      <c r="D451" s="10" t="s">
        <v>13</v>
      </c>
      <c r="E451" s="11" t="s">
        <v>351</v>
      </c>
      <c r="F451" s="10" t="s">
        <v>33</v>
      </c>
      <c r="G451" s="237">
        <f t="shared" ref="G451:J451" si="273">G452+G453</f>
        <v>172070</v>
      </c>
      <c r="H451" s="237">
        <f t="shared" si="273"/>
        <v>0</v>
      </c>
      <c r="I451" s="237">
        <f t="shared" si="273"/>
        <v>0</v>
      </c>
      <c r="J451" s="237">
        <f t="shared" si="273"/>
        <v>0</v>
      </c>
      <c r="K451" s="174">
        <f t="shared" ref="K451:R451" si="274">K452+K453</f>
        <v>0</v>
      </c>
      <c r="L451" s="174">
        <f t="shared" si="274"/>
        <v>0</v>
      </c>
      <c r="M451" s="174">
        <f t="shared" si="274"/>
        <v>0</v>
      </c>
      <c r="N451" s="174">
        <f t="shared" si="274"/>
        <v>0</v>
      </c>
      <c r="O451" s="174">
        <f t="shared" si="274"/>
        <v>172070</v>
      </c>
      <c r="P451" s="174">
        <f t="shared" si="274"/>
        <v>0</v>
      </c>
      <c r="Q451" s="174">
        <f t="shared" si="274"/>
        <v>0</v>
      </c>
      <c r="R451" s="174">
        <f t="shared" si="274"/>
        <v>0</v>
      </c>
    </row>
    <row r="452" spans="1:18">
      <c r="A452" s="12" t="s">
        <v>46</v>
      </c>
      <c r="B452" s="10">
        <f t="shared" si="271"/>
        <v>912</v>
      </c>
      <c r="C452" s="10" t="s">
        <v>77</v>
      </c>
      <c r="D452" s="10" t="s">
        <v>13</v>
      </c>
      <c r="E452" s="11" t="s">
        <v>351</v>
      </c>
      <c r="F452" s="9">
        <v>610</v>
      </c>
      <c r="G452" s="226">
        <v>148848</v>
      </c>
      <c r="H452" s="226"/>
      <c r="I452" s="226"/>
      <c r="J452" s="226"/>
      <c r="K452" s="96"/>
      <c r="L452" s="96"/>
      <c r="M452" s="96"/>
      <c r="N452" s="96"/>
      <c r="O452" s="96">
        <f t="shared" ref="O452:O453" si="275">G452+K452</f>
        <v>148848</v>
      </c>
      <c r="P452" s="96">
        <f t="shared" ref="P452:P453" si="276">H452+L452</f>
        <v>0</v>
      </c>
      <c r="Q452" s="96">
        <f t="shared" ref="Q452:Q453" si="277">I452+M452</f>
        <v>0</v>
      </c>
      <c r="R452" s="96">
        <f t="shared" ref="R452:R453" si="278">J452+N452</f>
        <v>0</v>
      </c>
    </row>
    <row r="453" spans="1:18">
      <c r="A453" s="12" t="s">
        <v>94</v>
      </c>
      <c r="B453" s="10">
        <f t="shared" si="271"/>
        <v>912</v>
      </c>
      <c r="C453" s="10" t="s">
        <v>77</v>
      </c>
      <c r="D453" s="10" t="s">
        <v>13</v>
      </c>
      <c r="E453" s="11" t="s">
        <v>351</v>
      </c>
      <c r="F453" s="9">
        <v>620</v>
      </c>
      <c r="G453" s="226">
        <v>23222</v>
      </c>
      <c r="H453" s="226"/>
      <c r="I453" s="226"/>
      <c r="J453" s="226"/>
      <c r="K453" s="96"/>
      <c r="L453" s="96"/>
      <c r="M453" s="96"/>
      <c r="N453" s="96"/>
      <c r="O453" s="96">
        <f t="shared" si="275"/>
        <v>23222</v>
      </c>
      <c r="P453" s="96">
        <f t="shared" si="276"/>
        <v>0</v>
      </c>
      <c r="Q453" s="96">
        <f t="shared" si="277"/>
        <v>0</v>
      </c>
      <c r="R453" s="96">
        <f t="shared" si="278"/>
        <v>0</v>
      </c>
    </row>
    <row r="454" spans="1:18" ht="33">
      <c r="A454" s="12" t="s">
        <v>103</v>
      </c>
      <c r="B454" s="10">
        <f>B452</f>
        <v>912</v>
      </c>
      <c r="C454" s="10" t="s">
        <v>77</v>
      </c>
      <c r="D454" s="10" t="s">
        <v>13</v>
      </c>
      <c r="E454" s="11" t="s">
        <v>352</v>
      </c>
      <c r="F454" s="10"/>
      <c r="G454" s="237">
        <f t="shared" ref="G454:R454" si="279">G455</f>
        <v>134504</v>
      </c>
      <c r="H454" s="237">
        <f t="shared" si="279"/>
        <v>0</v>
      </c>
      <c r="I454" s="237">
        <f t="shared" si="279"/>
        <v>0</v>
      </c>
      <c r="J454" s="237">
        <f t="shared" si="279"/>
        <v>0</v>
      </c>
      <c r="K454" s="174">
        <f t="shared" si="279"/>
        <v>0</v>
      </c>
      <c r="L454" s="174">
        <f t="shared" si="279"/>
        <v>0</v>
      </c>
      <c r="M454" s="174">
        <f t="shared" si="279"/>
        <v>0</v>
      </c>
      <c r="N454" s="174">
        <f t="shared" si="279"/>
        <v>0</v>
      </c>
      <c r="O454" s="174">
        <f t="shared" si="279"/>
        <v>134504</v>
      </c>
      <c r="P454" s="174">
        <f t="shared" si="279"/>
        <v>0</v>
      </c>
      <c r="Q454" s="174">
        <f t="shared" si="279"/>
        <v>0</v>
      </c>
      <c r="R454" s="174">
        <f t="shared" si="279"/>
        <v>0</v>
      </c>
    </row>
    <row r="455" spans="1:18" ht="33">
      <c r="A455" s="12" t="s">
        <v>32</v>
      </c>
      <c r="B455" s="10">
        <f>B454</f>
        <v>912</v>
      </c>
      <c r="C455" s="10" t="s">
        <v>77</v>
      </c>
      <c r="D455" s="10" t="s">
        <v>13</v>
      </c>
      <c r="E455" s="11" t="s">
        <v>352</v>
      </c>
      <c r="F455" s="10" t="s">
        <v>33</v>
      </c>
      <c r="G455" s="237">
        <f t="shared" ref="G455:J455" si="280">G456+G457</f>
        <v>134504</v>
      </c>
      <c r="H455" s="237">
        <f t="shared" si="280"/>
        <v>0</v>
      </c>
      <c r="I455" s="237">
        <f t="shared" si="280"/>
        <v>0</v>
      </c>
      <c r="J455" s="237">
        <f t="shared" si="280"/>
        <v>0</v>
      </c>
      <c r="K455" s="174">
        <f t="shared" ref="K455:R455" si="281">K456+K457</f>
        <v>0</v>
      </c>
      <c r="L455" s="174">
        <f t="shared" si="281"/>
        <v>0</v>
      </c>
      <c r="M455" s="174">
        <f t="shared" si="281"/>
        <v>0</v>
      </c>
      <c r="N455" s="174">
        <f t="shared" si="281"/>
        <v>0</v>
      </c>
      <c r="O455" s="174">
        <f t="shared" si="281"/>
        <v>134504</v>
      </c>
      <c r="P455" s="174">
        <f t="shared" si="281"/>
        <v>0</v>
      </c>
      <c r="Q455" s="174">
        <f t="shared" si="281"/>
        <v>0</v>
      </c>
      <c r="R455" s="174">
        <f t="shared" si="281"/>
        <v>0</v>
      </c>
    </row>
    <row r="456" spans="1:18">
      <c r="A456" s="12" t="s">
        <v>46</v>
      </c>
      <c r="B456" s="10">
        <f>B455</f>
        <v>912</v>
      </c>
      <c r="C456" s="10" t="s">
        <v>77</v>
      </c>
      <c r="D456" s="10" t="s">
        <v>13</v>
      </c>
      <c r="E456" s="11" t="s">
        <v>352</v>
      </c>
      <c r="F456" s="9">
        <v>610</v>
      </c>
      <c r="G456" s="226">
        <f>132442-71870</f>
        <v>60572</v>
      </c>
      <c r="H456" s="226"/>
      <c r="I456" s="226"/>
      <c r="J456" s="226"/>
      <c r="K456" s="96"/>
      <c r="L456" s="96"/>
      <c r="M456" s="96"/>
      <c r="N456" s="96"/>
      <c r="O456" s="96">
        <f t="shared" ref="O456:O457" si="282">G456+K456</f>
        <v>60572</v>
      </c>
      <c r="P456" s="96">
        <f t="shared" ref="P456:P457" si="283">H456+L456</f>
        <v>0</v>
      </c>
      <c r="Q456" s="96">
        <f t="shared" ref="Q456:Q457" si="284">I456+M456</f>
        <v>0</v>
      </c>
      <c r="R456" s="96">
        <f t="shared" ref="R456:R457" si="285">J456+N456</f>
        <v>0</v>
      </c>
    </row>
    <row r="457" spans="1:18">
      <c r="A457" s="12" t="s">
        <v>94</v>
      </c>
      <c r="B457" s="10">
        <f>B456</f>
        <v>912</v>
      </c>
      <c r="C457" s="10" t="s">
        <v>77</v>
      </c>
      <c r="D457" s="10" t="s">
        <v>13</v>
      </c>
      <c r="E457" s="11" t="s">
        <v>352</v>
      </c>
      <c r="F457" s="9">
        <v>620</v>
      </c>
      <c r="G457" s="226">
        <v>73932</v>
      </c>
      <c r="H457" s="226"/>
      <c r="I457" s="226"/>
      <c r="J457" s="226"/>
      <c r="K457" s="96"/>
      <c r="L457" s="96"/>
      <c r="M457" s="96"/>
      <c r="N457" s="96"/>
      <c r="O457" s="96">
        <f t="shared" si="282"/>
        <v>73932</v>
      </c>
      <c r="P457" s="96">
        <f t="shared" si="283"/>
        <v>0</v>
      </c>
      <c r="Q457" s="96">
        <f t="shared" si="284"/>
        <v>0</v>
      </c>
      <c r="R457" s="96">
        <f t="shared" si="285"/>
        <v>0</v>
      </c>
    </row>
    <row r="458" spans="1:18">
      <c r="A458" s="12" t="s">
        <v>15</v>
      </c>
      <c r="B458" s="10">
        <f>B456</f>
        <v>912</v>
      </c>
      <c r="C458" s="10" t="s">
        <v>77</v>
      </c>
      <c r="D458" s="10" t="s">
        <v>13</v>
      </c>
      <c r="E458" s="11" t="s">
        <v>346</v>
      </c>
      <c r="F458" s="10"/>
      <c r="G458" s="237">
        <f t="shared" ref="G458:J458" si="286">G459+G462+G466+G469+G473</f>
        <v>2896</v>
      </c>
      <c r="H458" s="237">
        <f t="shared" si="286"/>
        <v>0</v>
      </c>
      <c r="I458" s="237">
        <f t="shared" si="286"/>
        <v>0</v>
      </c>
      <c r="J458" s="237">
        <f t="shared" si="286"/>
        <v>0</v>
      </c>
      <c r="K458" s="174">
        <f t="shared" ref="K458:R458" si="287">K459+K462+K466+K469+K473</f>
        <v>0</v>
      </c>
      <c r="L458" s="174">
        <f t="shared" si="287"/>
        <v>0</v>
      </c>
      <c r="M458" s="174">
        <f t="shared" si="287"/>
        <v>0</v>
      </c>
      <c r="N458" s="174">
        <f t="shared" si="287"/>
        <v>0</v>
      </c>
      <c r="O458" s="174">
        <f t="shared" si="287"/>
        <v>2896</v>
      </c>
      <c r="P458" s="174">
        <f t="shared" si="287"/>
        <v>0</v>
      </c>
      <c r="Q458" s="174">
        <f t="shared" si="287"/>
        <v>0</v>
      </c>
      <c r="R458" s="174">
        <f t="shared" si="287"/>
        <v>0</v>
      </c>
    </row>
    <row r="459" spans="1:18">
      <c r="A459" s="12" t="s">
        <v>285</v>
      </c>
      <c r="B459" s="45">
        <f>B457</f>
        <v>912</v>
      </c>
      <c r="C459" s="10" t="s">
        <v>77</v>
      </c>
      <c r="D459" s="10" t="s">
        <v>13</v>
      </c>
      <c r="E459" s="10" t="s">
        <v>353</v>
      </c>
      <c r="F459" s="10"/>
      <c r="G459" s="237">
        <f t="shared" ref="G459:R460" si="288">G460</f>
        <v>5</v>
      </c>
      <c r="H459" s="237">
        <f t="shared" si="288"/>
        <v>0</v>
      </c>
      <c r="I459" s="237">
        <f t="shared" si="288"/>
        <v>0</v>
      </c>
      <c r="J459" s="237">
        <f t="shared" si="288"/>
        <v>0</v>
      </c>
      <c r="K459" s="174">
        <f t="shared" si="288"/>
        <v>0</v>
      </c>
      <c r="L459" s="174">
        <f t="shared" si="288"/>
        <v>0</v>
      </c>
      <c r="M459" s="174">
        <f t="shared" si="288"/>
        <v>0</v>
      </c>
      <c r="N459" s="174">
        <f t="shared" si="288"/>
        <v>0</v>
      </c>
      <c r="O459" s="174">
        <f t="shared" si="288"/>
        <v>5</v>
      </c>
      <c r="P459" s="174">
        <f t="shared" si="288"/>
        <v>0</v>
      </c>
      <c r="Q459" s="174">
        <f t="shared" si="288"/>
        <v>0</v>
      </c>
      <c r="R459" s="174">
        <f t="shared" si="288"/>
        <v>0</v>
      </c>
    </row>
    <row r="460" spans="1:18" ht="33">
      <c r="A460" s="12" t="s">
        <v>32</v>
      </c>
      <c r="B460" s="45">
        <f>B459</f>
        <v>912</v>
      </c>
      <c r="C460" s="10" t="s">
        <v>77</v>
      </c>
      <c r="D460" s="10" t="s">
        <v>13</v>
      </c>
      <c r="E460" s="10" t="s">
        <v>353</v>
      </c>
      <c r="F460" s="10" t="s">
        <v>33</v>
      </c>
      <c r="G460" s="237">
        <f t="shared" si="288"/>
        <v>5</v>
      </c>
      <c r="H460" s="237">
        <f t="shared" si="288"/>
        <v>0</v>
      </c>
      <c r="I460" s="237">
        <f t="shared" si="288"/>
        <v>0</v>
      </c>
      <c r="J460" s="237">
        <f t="shared" si="288"/>
        <v>0</v>
      </c>
      <c r="K460" s="174">
        <f t="shared" si="288"/>
        <v>0</v>
      </c>
      <c r="L460" s="174">
        <f t="shared" si="288"/>
        <v>0</v>
      </c>
      <c r="M460" s="174">
        <f t="shared" si="288"/>
        <v>0</v>
      </c>
      <c r="N460" s="174">
        <f t="shared" si="288"/>
        <v>0</v>
      </c>
      <c r="O460" s="174">
        <f t="shared" si="288"/>
        <v>5</v>
      </c>
      <c r="P460" s="174">
        <f t="shared" si="288"/>
        <v>0</v>
      </c>
      <c r="Q460" s="174">
        <f t="shared" si="288"/>
        <v>0</v>
      </c>
      <c r="R460" s="174">
        <f t="shared" si="288"/>
        <v>0</v>
      </c>
    </row>
    <row r="461" spans="1:18">
      <c r="A461" s="12" t="s">
        <v>94</v>
      </c>
      <c r="B461" s="45">
        <v>912</v>
      </c>
      <c r="C461" s="10" t="s">
        <v>77</v>
      </c>
      <c r="D461" s="10" t="s">
        <v>13</v>
      </c>
      <c r="E461" s="10" t="s">
        <v>353</v>
      </c>
      <c r="F461" s="10" t="s">
        <v>95</v>
      </c>
      <c r="G461" s="226">
        <v>5</v>
      </c>
      <c r="H461" s="226"/>
      <c r="I461" s="226"/>
      <c r="J461" s="226"/>
      <c r="K461" s="96"/>
      <c r="L461" s="96"/>
      <c r="M461" s="96"/>
      <c r="N461" s="96"/>
      <c r="O461" s="96">
        <f>G461+K461</f>
        <v>5</v>
      </c>
      <c r="P461" s="96">
        <f>H461+L461</f>
        <v>0</v>
      </c>
      <c r="Q461" s="96">
        <f>I461+M461</f>
        <v>0</v>
      </c>
      <c r="R461" s="96">
        <f>J461+N461</f>
        <v>0</v>
      </c>
    </row>
    <row r="462" spans="1:18">
      <c r="A462" s="12" t="s">
        <v>100</v>
      </c>
      <c r="B462" s="10">
        <f>B458</f>
        <v>912</v>
      </c>
      <c r="C462" s="10" t="s">
        <v>77</v>
      </c>
      <c r="D462" s="10" t="s">
        <v>13</v>
      </c>
      <c r="E462" s="11" t="s">
        <v>354</v>
      </c>
      <c r="F462" s="10"/>
      <c r="G462" s="237">
        <f t="shared" ref="G462:R462" si="289">G463</f>
        <v>30</v>
      </c>
      <c r="H462" s="237">
        <f t="shared" si="289"/>
        <v>0</v>
      </c>
      <c r="I462" s="237">
        <f t="shared" si="289"/>
        <v>0</v>
      </c>
      <c r="J462" s="237">
        <f t="shared" si="289"/>
        <v>0</v>
      </c>
      <c r="K462" s="174">
        <f t="shared" si="289"/>
        <v>0</v>
      </c>
      <c r="L462" s="174">
        <f t="shared" si="289"/>
        <v>0</v>
      </c>
      <c r="M462" s="174">
        <f t="shared" si="289"/>
        <v>0</v>
      </c>
      <c r="N462" s="174">
        <f t="shared" si="289"/>
        <v>0</v>
      </c>
      <c r="O462" s="174">
        <f t="shared" si="289"/>
        <v>30</v>
      </c>
      <c r="P462" s="174">
        <f t="shared" si="289"/>
        <v>0</v>
      </c>
      <c r="Q462" s="174">
        <f t="shared" si="289"/>
        <v>0</v>
      </c>
      <c r="R462" s="174">
        <f t="shared" si="289"/>
        <v>0</v>
      </c>
    </row>
    <row r="463" spans="1:18" ht="33">
      <c r="A463" s="12" t="s">
        <v>32</v>
      </c>
      <c r="B463" s="10">
        <f>B462</f>
        <v>912</v>
      </c>
      <c r="C463" s="10" t="s">
        <v>77</v>
      </c>
      <c r="D463" s="10" t="s">
        <v>13</v>
      </c>
      <c r="E463" s="11" t="s">
        <v>354</v>
      </c>
      <c r="F463" s="10" t="s">
        <v>33</v>
      </c>
      <c r="G463" s="237">
        <f t="shared" ref="G463:J463" si="290">G464+G465</f>
        <v>30</v>
      </c>
      <c r="H463" s="237">
        <f t="shared" si="290"/>
        <v>0</v>
      </c>
      <c r="I463" s="237">
        <f t="shared" si="290"/>
        <v>0</v>
      </c>
      <c r="J463" s="237">
        <f t="shared" si="290"/>
        <v>0</v>
      </c>
      <c r="K463" s="174">
        <f t="shared" ref="K463:R463" si="291">K464+K465</f>
        <v>0</v>
      </c>
      <c r="L463" s="174">
        <f t="shared" si="291"/>
        <v>0</v>
      </c>
      <c r="M463" s="174">
        <f t="shared" si="291"/>
        <v>0</v>
      </c>
      <c r="N463" s="174">
        <f t="shared" si="291"/>
        <v>0</v>
      </c>
      <c r="O463" s="174">
        <f t="shared" si="291"/>
        <v>30</v>
      </c>
      <c r="P463" s="174">
        <f t="shared" si="291"/>
        <v>0</v>
      </c>
      <c r="Q463" s="174">
        <f t="shared" si="291"/>
        <v>0</v>
      </c>
      <c r="R463" s="174">
        <f t="shared" si="291"/>
        <v>0</v>
      </c>
    </row>
    <row r="464" spans="1:18">
      <c r="A464" s="12" t="s">
        <v>46</v>
      </c>
      <c r="B464" s="10">
        <f>B463</f>
        <v>912</v>
      </c>
      <c r="C464" s="10" t="s">
        <v>77</v>
      </c>
      <c r="D464" s="10" t="s">
        <v>13</v>
      </c>
      <c r="E464" s="11" t="s">
        <v>354</v>
      </c>
      <c r="F464" s="9">
        <v>610</v>
      </c>
      <c r="G464" s="226">
        <v>9</v>
      </c>
      <c r="H464" s="226"/>
      <c r="I464" s="226"/>
      <c r="J464" s="226"/>
      <c r="K464" s="96"/>
      <c r="L464" s="96"/>
      <c r="M464" s="96"/>
      <c r="N464" s="96"/>
      <c r="O464" s="96">
        <f t="shared" ref="O464:O465" si="292">G464+K464</f>
        <v>9</v>
      </c>
      <c r="P464" s="96">
        <f t="shared" ref="P464:P465" si="293">H464+L464</f>
        <v>0</v>
      </c>
      <c r="Q464" s="96">
        <f t="shared" ref="Q464:Q465" si="294">I464+M464</f>
        <v>0</v>
      </c>
      <c r="R464" s="96">
        <f t="shared" ref="R464:R465" si="295">J464+N464</f>
        <v>0</v>
      </c>
    </row>
    <row r="465" spans="1:18">
      <c r="A465" s="12" t="s">
        <v>94</v>
      </c>
      <c r="B465" s="10">
        <f>B464</f>
        <v>912</v>
      </c>
      <c r="C465" s="10" t="s">
        <v>77</v>
      </c>
      <c r="D465" s="10" t="s">
        <v>13</v>
      </c>
      <c r="E465" s="11" t="s">
        <v>354</v>
      </c>
      <c r="F465" s="9">
        <v>620</v>
      </c>
      <c r="G465" s="226">
        <v>21</v>
      </c>
      <c r="H465" s="226"/>
      <c r="I465" s="226"/>
      <c r="J465" s="226"/>
      <c r="K465" s="96"/>
      <c r="L465" s="96"/>
      <c r="M465" s="96"/>
      <c r="N465" s="96"/>
      <c r="O465" s="96">
        <f t="shared" si="292"/>
        <v>21</v>
      </c>
      <c r="P465" s="96">
        <f t="shared" si="293"/>
        <v>0</v>
      </c>
      <c r="Q465" s="96">
        <f t="shared" si="294"/>
        <v>0</v>
      </c>
      <c r="R465" s="96">
        <f t="shared" si="295"/>
        <v>0</v>
      </c>
    </row>
    <row r="466" spans="1:18">
      <c r="A466" s="12" t="s">
        <v>101</v>
      </c>
      <c r="B466" s="10">
        <f>B464</f>
        <v>912</v>
      </c>
      <c r="C466" s="10" t="s">
        <v>77</v>
      </c>
      <c r="D466" s="10" t="s">
        <v>13</v>
      </c>
      <c r="E466" s="11" t="s">
        <v>355</v>
      </c>
      <c r="F466" s="10"/>
      <c r="G466" s="237">
        <f t="shared" ref="G466:R467" si="296">G467</f>
        <v>12</v>
      </c>
      <c r="H466" s="237">
        <f t="shared" si="296"/>
        <v>0</v>
      </c>
      <c r="I466" s="237">
        <f t="shared" si="296"/>
        <v>0</v>
      </c>
      <c r="J466" s="237">
        <f t="shared" si="296"/>
        <v>0</v>
      </c>
      <c r="K466" s="174">
        <f t="shared" si="296"/>
        <v>0</v>
      </c>
      <c r="L466" s="174">
        <f t="shared" si="296"/>
        <v>0</v>
      </c>
      <c r="M466" s="174">
        <f t="shared" si="296"/>
        <v>0</v>
      </c>
      <c r="N466" s="174">
        <f t="shared" si="296"/>
        <v>0</v>
      </c>
      <c r="O466" s="174">
        <f t="shared" si="296"/>
        <v>12</v>
      </c>
      <c r="P466" s="174">
        <f t="shared" si="296"/>
        <v>0</v>
      </c>
      <c r="Q466" s="174">
        <f t="shared" si="296"/>
        <v>0</v>
      </c>
      <c r="R466" s="174">
        <f t="shared" si="296"/>
        <v>0</v>
      </c>
    </row>
    <row r="467" spans="1:18" ht="33">
      <c r="A467" s="12" t="s">
        <v>32</v>
      </c>
      <c r="B467" s="10">
        <f t="shared" ref="B467:B480" si="297">B466</f>
        <v>912</v>
      </c>
      <c r="C467" s="10" t="s">
        <v>77</v>
      </c>
      <c r="D467" s="10" t="s">
        <v>13</v>
      </c>
      <c r="E467" s="11" t="s">
        <v>355</v>
      </c>
      <c r="F467" s="10" t="s">
        <v>33</v>
      </c>
      <c r="G467" s="237">
        <f t="shared" si="296"/>
        <v>12</v>
      </c>
      <c r="H467" s="237">
        <f t="shared" si="296"/>
        <v>0</v>
      </c>
      <c r="I467" s="237">
        <f t="shared" si="296"/>
        <v>0</v>
      </c>
      <c r="J467" s="237">
        <f t="shared" si="296"/>
        <v>0</v>
      </c>
      <c r="K467" s="174">
        <f t="shared" si="296"/>
        <v>0</v>
      </c>
      <c r="L467" s="174">
        <f t="shared" si="296"/>
        <v>0</v>
      </c>
      <c r="M467" s="174">
        <f t="shared" si="296"/>
        <v>0</v>
      </c>
      <c r="N467" s="174">
        <f t="shared" si="296"/>
        <v>0</v>
      </c>
      <c r="O467" s="174">
        <f t="shared" si="296"/>
        <v>12</v>
      </c>
      <c r="P467" s="174">
        <f t="shared" si="296"/>
        <v>0</v>
      </c>
      <c r="Q467" s="174">
        <f t="shared" si="296"/>
        <v>0</v>
      </c>
      <c r="R467" s="174">
        <f t="shared" si="296"/>
        <v>0</v>
      </c>
    </row>
    <row r="468" spans="1:18">
      <c r="A468" s="12" t="s">
        <v>46</v>
      </c>
      <c r="B468" s="10">
        <f t="shared" si="297"/>
        <v>912</v>
      </c>
      <c r="C468" s="10" t="s">
        <v>77</v>
      </c>
      <c r="D468" s="10" t="s">
        <v>13</v>
      </c>
      <c r="E468" s="11" t="s">
        <v>355</v>
      </c>
      <c r="F468" s="9">
        <v>610</v>
      </c>
      <c r="G468" s="226">
        <v>12</v>
      </c>
      <c r="H468" s="226"/>
      <c r="I468" s="226"/>
      <c r="J468" s="226"/>
      <c r="K468" s="96"/>
      <c r="L468" s="96"/>
      <c r="M468" s="96"/>
      <c r="N468" s="96"/>
      <c r="O468" s="96">
        <f>G468+K468</f>
        <v>12</v>
      </c>
      <c r="P468" s="96">
        <f>H468+L468</f>
        <v>0</v>
      </c>
      <c r="Q468" s="96">
        <f>I468+M468</f>
        <v>0</v>
      </c>
      <c r="R468" s="96">
        <f>J468+N468</f>
        <v>0</v>
      </c>
    </row>
    <row r="469" spans="1:18">
      <c r="A469" s="12" t="s">
        <v>102</v>
      </c>
      <c r="B469" s="10">
        <f t="shared" si="297"/>
        <v>912</v>
      </c>
      <c r="C469" s="10" t="s">
        <v>77</v>
      </c>
      <c r="D469" s="10" t="s">
        <v>13</v>
      </c>
      <c r="E469" s="11" t="s">
        <v>356</v>
      </c>
      <c r="F469" s="10"/>
      <c r="G469" s="237">
        <f>G470</f>
        <v>2540</v>
      </c>
      <c r="H469" s="237">
        <f t="shared" ref="H469:R469" si="298">H470</f>
        <v>0</v>
      </c>
      <c r="I469" s="237">
        <f t="shared" si="298"/>
        <v>0</v>
      </c>
      <c r="J469" s="237">
        <f t="shared" si="298"/>
        <v>0</v>
      </c>
      <c r="K469" s="174">
        <f>K470</f>
        <v>0</v>
      </c>
      <c r="L469" s="174">
        <f t="shared" si="298"/>
        <v>0</v>
      </c>
      <c r="M469" s="174">
        <f t="shared" si="298"/>
        <v>0</v>
      </c>
      <c r="N469" s="174">
        <f t="shared" si="298"/>
        <v>0</v>
      </c>
      <c r="O469" s="174">
        <f>O470</f>
        <v>2540</v>
      </c>
      <c r="P469" s="174">
        <f t="shared" si="298"/>
        <v>0</v>
      </c>
      <c r="Q469" s="174">
        <f t="shared" si="298"/>
        <v>0</v>
      </c>
      <c r="R469" s="174">
        <f t="shared" si="298"/>
        <v>0</v>
      </c>
    </row>
    <row r="470" spans="1:18" ht="33">
      <c r="A470" s="12" t="s">
        <v>32</v>
      </c>
      <c r="B470" s="10">
        <f t="shared" si="297"/>
        <v>912</v>
      </c>
      <c r="C470" s="10" t="s">
        <v>77</v>
      </c>
      <c r="D470" s="10" t="s">
        <v>13</v>
      </c>
      <c r="E470" s="11" t="s">
        <v>356</v>
      </c>
      <c r="F470" s="10" t="s">
        <v>33</v>
      </c>
      <c r="G470" s="237">
        <f>G471+G472</f>
        <v>2540</v>
      </c>
      <c r="H470" s="237">
        <f t="shared" ref="H470:J470" si="299">H471+H472</f>
        <v>0</v>
      </c>
      <c r="I470" s="237">
        <f t="shared" si="299"/>
        <v>0</v>
      </c>
      <c r="J470" s="237">
        <f t="shared" si="299"/>
        <v>0</v>
      </c>
      <c r="K470" s="174">
        <f>K471+K472</f>
        <v>0</v>
      </c>
      <c r="L470" s="174">
        <f t="shared" ref="L470:N470" si="300">L471+L472</f>
        <v>0</v>
      </c>
      <c r="M470" s="174">
        <f t="shared" si="300"/>
        <v>0</v>
      </c>
      <c r="N470" s="174">
        <f t="shared" si="300"/>
        <v>0</v>
      </c>
      <c r="O470" s="174">
        <f>O471+O472</f>
        <v>2540</v>
      </c>
      <c r="P470" s="174">
        <f t="shared" ref="P470:R470" si="301">P471+P472</f>
        <v>0</v>
      </c>
      <c r="Q470" s="174">
        <f t="shared" si="301"/>
        <v>0</v>
      </c>
      <c r="R470" s="174">
        <f t="shared" si="301"/>
        <v>0</v>
      </c>
    </row>
    <row r="471" spans="1:18">
      <c r="A471" s="12" t="s">
        <v>46</v>
      </c>
      <c r="B471" s="10">
        <f t="shared" si="297"/>
        <v>912</v>
      </c>
      <c r="C471" s="10" t="s">
        <v>77</v>
      </c>
      <c r="D471" s="10" t="s">
        <v>13</v>
      </c>
      <c r="E471" s="11" t="s">
        <v>356</v>
      </c>
      <c r="F471" s="9">
        <v>610</v>
      </c>
      <c r="G471" s="226">
        <v>2060</v>
      </c>
      <c r="H471" s="226"/>
      <c r="I471" s="226"/>
      <c r="J471" s="226"/>
      <c r="K471" s="96"/>
      <c r="L471" s="96"/>
      <c r="M471" s="96"/>
      <c r="N471" s="96"/>
      <c r="O471" s="96">
        <f t="shared" ref="O471:O472" si="302">G471+K471</f>
        <v>2060</v>
      </c>
      <c r="P471" s="96">
        <f t="shared" ref="P471:P472" si="303">H471+L471</f>
        <v>0</v>
      </c>
      <c r="Q471" s="96">
        <f t="shared" ref="Q471:Q472" si="304">I471+M471</f>
        <v>0</v>
      </c>
      <c r="R471" s="96">
        <f t="shared" ref="R471:R472" si="305">J471+N471</f>
        <v>0</v>
      </c>
    </row>
    <row r="472" spans="1:18">
      <c r="A472" s="12" t="s">
        <v>94</v>
      </c>
      <c r="B472" s="10">
        <f t="shared" si="297"/>
        <v>912</v>
      </c>
      <c r="C472" s="10" t="s">
        <v>77</v>
      </c>
      <c r="D472" s="10" t="s">
        <v>13</v>
      </c>
      <c r="E472" s="11" t="s">
        <v>356</v>
      </c>
      <c r="F472" s="9">
        <v>620</v>
      </c>
      <c r="G472" s="226">
        <v>480</v>
      </c>
      <c r="H472" s="226"/>
      <c r="I472" s="226"/>
      <c r="J472" s="226"/>
      <c r="K472" s="96"/>
      <c r="L472" s="96"/>
      <c r="M472" s="96"/>
      <c r="N472" s="96"/>
      <c r="O472" s="96">
        <f t="shared" si="302"/>
        <v>480</v>
      </c>
      <c r="P472" s="96">
        <f t="shared" si="303"/>
        <v>0</v>
      </c>
      <c r="Q472" s="96">
        <f t="shared" si="304"/>
        <v>0</v>
      </c>
      <c r="R472" s="96">
        <f t="shared" si="305"/>
        <v>0</v>
      </c>
    </row>
    <row r="473" spans="1:18" ht="33">
      <c r="A473" s="12" t="s">
        <v>103</v>
      </c>
      <c r="B473" s="10">
        <f>B471</f>
        <v>912</v>
      </c>
      <c r="C473" s="10" t="s">
        <v>77</v>
      </c>
      <c r="D473" s="10" t="s">
        <v>13</v>
      </c>
      <c r="E473" s="11" t="s">
        <v>357</v>
      </c>
      <c r="F473" s="10"/>
      <c r="G473" s="237">
        <f t="shared" ref="G473:R473" si="306">G474</f>
        <v>309</v>
      </c>
      <c r="H473" s="237">
        <f t="shared" si="306"/>
        <v>0</v>
      </c>
      <c r="I473" s="237">
        <f t="shared" si="306"/>
        <v>0</v>
      </c>
      <c r="J473" s="237">
        <f t="shared" si="306"/>
        <v>0</v>
      </c>
      <c r="K473" s="174">
        <f t="shared" si="306"/>
        <v>0</v>
      </c>
      <c r="L473" s="174">
        <f t="shared" si="306"/>
        <v>0</v>
      </c>
      <c r="M473" s="174">
        <f t="shared" si="306"/>
        <v>0</v>
      </c>
      <c r="N473" s="174">
        <f t="shared" si="306"/>
        <v>0</v>
      </c>
      <c r="O473" s="174">
        <f t="shared" si="306"/>
        <v>309</v>
      </c>
      <c r="P473" s="174">
        <f t="shared" si="306"/>
        <v>0</v>
      </c>
      <c r="Q473" s="174">
        <f t="shared" si="306"/>
        <v>0</v>
      </c>
      <c r="R473" s="174">
        <f t="shared" si="306"/>
        <v>0</v>
      </c>
    </row>
    <row r="474" spans="1:18" ht="33">
      <c r="A474" s="12" t="s">
        <v>32</v>
      </c>
      <c r="B474" s="10">
        <f t="shared" si="297"/>
        <v>912</v>
      </c>
      <c r="C474" s="10" t="s">
        <v>77</v>
      </c>
      <c r="D474" s="10" t="s">
        <v>13</v>
      </c>
      <c r="E474" s="11" t="s">
        <v>357</v>
      </c>
      <c r="F474" s="10" t="s">
        <v>33</v>
      </c>
      <c r="G474" s="237">
        <f t="shared" ref="G474:J474" si="307">G475+G476</f>
        <v>309</v>
      </c>
      <c r="H474" s="237">
        <f t="shared" si="307"/>
        <v>0</v>
      </c>
      <c r="I474" s="237">
        <f t="shared" si="307"/>
        <v>0</v>
      </c>
      <c r="J474" s="237">
        <f t="shared" si="307"/>
        <v>0</v>
      </c>
      <c r="K474" s="174">
        <f t="shared" ref="K474:R474" si="308">K475+K476</f>
        <v>0</v>
      </c>
      <c r="L474" s="174">
        <f t="shared" si="308"/>
        <v>0</v>
      </c>
      <c r="M474" s="174">
        <f t="shared" si="308"/>
        <v>0</v>
      </c>
      <c r="N474" s="174">
        <f t="shared" si="308"/>
        <v>0</v>
      </c>
      <c r="O474" s="174">
        <f t="shared" si="308"/>
        <v>309</v>
      </c>
      <c r="P474" s="174">
        <f t="shared" si="308"/>
        <v>0</v>
      </c>
      <c r="Q474" s="174">
        <f t="shared" si="308"/>
        <v>0</v>
      </c>
      <c r="R474" s="174">
        <f t="shared" si="308"/>
        <v>0</v>
      </c>
    </row>
    <row r="475" spans="1:18">
      <c r="A475" s="12" t="s">
        <v>46</v>
      </c>
      <c r="B475" s="10">
        <f t="shared" si="297"/>
        <v>912</v>
      </c>
      <c r="C475" s="10" t="s">
        <v>77</v>
      </c>
      <c r="D475" s="10" t="s">
        <v>13</v>
      </c>
      <c r="E475" s="11" t="s">
        <v>357</v>
      </c>
      <c r="F475" s="9">
        <v>610</v>
      </c>
      <c r="G475" s="226">
        <f>45-18</f>
        <v>27</v>
      </c>
      <c r="H475" s="226"/>
      <c r="I475" s="226"/>
      <c r="J475" s="226"/>
      <c r="K475" s="96"/>
      <c r="L475" s="96"/>
      <c r="M475" s="96"/>
      <c r="N475" s="96"/>
      <c r="O475" s="96">
        <f t="shared" ref="O475:O476" si="309">G475+K475</f>
        <v>27</v>
      </c>
      <c r="P475" s="96">
        <f t="shared" ref="P475:P476" si="310">H475+L475</f>
        <v>0</v>
      </c>
      <c r="Q475" s="96">
        <f t="shared" ref="Q475:Q476" si="311">I475+M475</f>
        <v>0</v>
      </c>
      <c r="R475" s="96">
        <f t="shared" ref="R475:R476" si="312">J475+N475</f>
        <v>0</v>
      </c>
    </row>
    <row r="476" spans="1:18">
      <c r="A476" s="12" t="s">
        <v>94</v>
      </c>
      <c r="B476" s="10">
        <f t="shared" si="297"/>
        <v>912</v>
      </c>
      <c r="C476" s="10" t="s">
        <v>77</v>
      </c>
      <c r="D476" s="10" t="s">
        <v>13</v>
      </c>
      <c r="E476" s="11" t="s">
        <v>357</v>
      </c>
      <c r="F476" s="9">
        <v>620</v>
      </c>
      <c r="G476" s="226">
        <v>282</v>
      </c>
      <c r="H476" s="226"/>
      <c r="I476" s="226"/>
      <c r="J476" s="226"/>
      <c r="K476" s="96"/>
      <c r="L476" s="96"/>
      <c r="M476" s="96"/>
      <c r="N476" s="96"/>
      <c r="O476" s="96">
        <f t="shared" si="309"/>
        <v>282</v>
      </c>
      <c r="P476" s="96">
        <f t="shared" si="310"/>
        <v>0</v>
      </c>
      <c r="Q476" s="96">
        <f t="shared" si="311"/>
        <v>0</v>
      </c>
      <c r="R476" s="96">
        <f t="shared" si="312"/>
        <v>0</v>
      </c>
    </row>
    <row r="477" spans="1:18" ht="33">
      <c r="A477" s="13" t="s">
        <v>427</v>
      </c>
      <c r="B477" s="10">
        <f t="shared" si="297"/>
        <v>912</v>
      </c>
      <c r="C477" s="10" t="s">
        <v>77</v>
      </c>
      <c r="D477" s="10" t="s">
        <v>13</v>
      </c>
      <c r="E477" s="10" t="s">
        <v>428</v>
      </c>
      <c r="F477" s="9"/>
      <c r="G477" s="226">
        <f>G478</f>
        <v>342</v>
      </c>
      <c r="H477" s="226">
        <f t="shared" ref="H477:R477" si="313">H478</f>
        <v>0</v>
      </c>
      <c r="I477" s="226">
        <f t="shared" si="313"/>
        <v>0</v>
      </c>
      <c r="J477" s="226">
        <f t="shared" si="313"/>
        <v>0</v>
      </c>
      <c r="K477" s="96">
        <f>K478</f>
        <v>0</v>
      </c>
      <c r="L477" s="96">
        <f t="shared" si="313"/>
        <v>0</v>
      </c>
      <c r="M477" s="96">
        <f t="shared" si="313"/>
        <v>0</v>
      </c>
      <c r="N477" s="96">
        <f t="shared" si="313"/>
        <v>0</v>
      </c>
      <c r="O477" s="96">
        <f>O478</f>
        <v>342</v>
      </c>
      <c r="P477" s="96">
        <f t="shared" si="313"/>
        <v>0</v>
      </c>
      <c r="Q477" s="96">
        <f t="shared" si="313"/>
        <v>0</v>
      </c>
      <c r="R477" s="96">
        <f t="shared" si="313"/>
        <v>0</v>
      </c>
    </row>
    <row r="478" spans="1:18" ht="33">
      <c r="A478" s="14" t="s">
        <v>32</v>
      </c>
      <c r="B478" s="10">
        <f t="shared" si="297"/>
        <v>912</v>
      </c>
      <c r="C478" s="10" t="s">
        <v>77</v>
      </c>
      <c r="D478" s="10" t="s">
        <v>13</v>
      </c>
      <c r="E478" s="10" t="s">
        <v>428</v>
      </c>
      <c r="F478" s="10" t="s">
        <v>33</v>
      </c>
      <c r="G478" s="226">
        <f>G479+G480</f>
        <v>342</v>
      </c>
      <c r="H478" s="226">
        <f t="shared" ref="H478:J478" si="314">H479+H480</f>
        <v>0</v>
      </c>
      <c r="I478" s="226">
        <f t="shared" si="314"/>
        <v>0</v>
      </c>
      <c r="J478" s="226">
        <f t="shared" si="314"/>
        <v>0</v>
      </c>
      <c r="K478" s="96">
        <f>K479+K480</f>
        <v>0</v>
      </c>
      <c r="L478" s="96">
        <f t="shared" ref="L478:N478" si="315">L479+L480</f>
        <v>0</v>
      </c>
      <c r="M478" s="96">
        <f t="shared" si="315"/>
        <v>0</v>
      </c>
      <c r="N478" s="96">
        <f t="shared" si="315"/>
        <v>0</v>
      </c>
      <c r="O478" s="96">
        <f>O479+O480</f>
        <v>342</v>
      </c>
      <c r="P478" s="96">
        <f t="shared" ref="P478:R478" si="316">P479+P480</f>
        <v>0</v>
      </c>
      <c r="Q478" s="96">
        <f t="shared" si="316"/>
        <v>0</v>
      </c>
      <c r="R478" s="96">
        <f t="shared" si="316"/>
        <v>0</v>
      </c>
    </row>
    <row r="479" spans="1:18">
      <c r="A479" s="15" t="s">
        <v>46</v>
      </c>
      <c r="B479" s="10">
        <f t="shared" si="297"/>
        <v>912</v>
      </c>
      <c r="C479" s="10" t="s">
        <v>77</v>
      </c>
      <c r="D479" s="10" t="s">
        <v>13</v>
      </c>
      <c r="E479" s="10" t="s">
        <v>428</v>
      </c>
      <c r="F479" s="10" t="s">
        <v>52</v>
      </c>
      <c r="G479" s="226">
        <v>228</v>
      </c>
      <c r="H479" s="226"/>
      <c r="I479" s="226"/>
      <c r="J479" s="226"/>
      <c r="K479" s="96"/>
      <c r="L479" s="96"/>
      <c r="M479" s="96"/>
      <c r="N479" s="96"/>
      <c r="O479" s="96">
        <f t="shared" ref="O479:O480" si="317">G479+K479</f>
        <v>228</v>
      </c>
      <c r="P479" s="96">
        <f t="shared" ref="P479:P480" si="318">H479+L479</f>
        <v>0</v>
      </c>
      <c r="Q479" s="96">
        <f t="shared" ref="Q479:Q480" si="319">I479+M479</f>
        <v>0</v>
      </c>
      <c r="R479" s="96">
        <f t="shared" ref="R479:R480" si="320">J479+N479</f>
        <v>0</v>
      </c>
    </row>
    <row r="480" spans="1:18">
      <c r="A480" s="15" t="s">
        <v>94</v>
      </c>
      <c r="B480" s="10">
        <f t="shared" si="297"/>
        <v>912</v>
      </c>
      <c r="C480" s="10" t="s">
        <v>77</v>
      </c>
      <c r="D480" s="10" t="s">
        <v>13</v>
      </c>
      <c r="E480" s="10" t="s">
        <v>428</v>
      </c>
      <c r="F480" s="10" t="s">
        <v>95</v>
      </c>
      <c r="G480" s="226">
        <v>114</v>
      </c>
      <c r="H480" s="226"/>
      <c r="I480" s="226"/>
      <c r="J480" s="226"/>
      <c r="K480" s="96"/>
      <c r="L480" s="96"/>
      <c r="M480" s="96"/>
      <c r="N480" s="96"/>
      <c r="O480" s="96">
        <f t="shared" si="317"/>
        <v>114</v>
      </c>
      <c r="P480" s="96">
        <f t="shared" si="318"/>
        <v>0</v>
      </c>
      <c r="Q480" s="96">
        <f t="shared" si="319"/>
        <v>0</v>
      </c>
      <c r="R480" s="96">
        <f t="shared" si="320"/>
        <v>0</v>
      </c>
    </row>
    <row r="481" spans="1:18" s="135" customFormat="1">
      <c r="A481" s="188" t="s">
        <v>17</v>
      </c>
      <c r="B481" s="101">
        <f>B480</f>
        <v>912</v>
      </c>
      <c r="C481" s="101" t="s">
        <v>77</v>
      </c>
      <c r="D481" s="101" t="s">
        <v>13</v>
      </c>
      <c r="E481" s="9" t="s">
        <v>55</v>
      </c>
      <c r="F481" s="101"/>
      <c r="G481" s="237">
        <f>G482+G501</f>
        <v>0</v>
      </c>
      <c r="H481" s="237">
        <f t="shared" ref="H481:J481" si="321">H482+H501</f>
        <v>0</v>
      </c>
      <c r="I481" s="237">
        <f t="shared" si="321"/>
        <v>472129</v>
      </c>
      <c r="J481" s="237">
        <f t="shared" si="321"/>
        <v>0</v>
      </c>
      <c r="K481" s="174">
        <f>K482+K501</f>
        <v>0</v>
      </c>
      <c r="L481" s="174">
        <f t="shared" ref="L481:N481" si="322">L482+L501</f>
        <v>0</v>
      </c>
      <c r="M481" s="174">
        <f t="shared" si="322"/>
        <v>0</v>
      </c>
      <c r="N481" s="174">
        <f t="shared" si="322"/>
        <v>0</v>
      </c>
      <c r="O481" s="174">
        <f>O482+O501</f>
        <v>0</v>
      </c>
      <c r="P481" s="174">
        <f t="shared" ref="P481:R481" si="323">P482+P501</f>
        <v>0</v>
      </c>
      <c r="Q481" s="174">
        <f t="shared" si="323"/>
        <v>472129</v>
      </c>
      <c r="R481" s="174">
        <f t="shared" si="323"/>
        <v>0</v>
      </c>
    </row>
    <row r="482" spans="1:18" s="135" customFormat="1" ht="33">
      <c r="A482" s="14" t="s">
        <v>343</v>
      </c>
      <c r="B482" s="101">
        <f>B481</f>
        <v>912</v>
      </c>
      <c r="C482" s="101" t="s">
        <v>77</v>
      </c>
      <c r="D482" s="101" t="s">
        <v>13</v>
      </c>
      <c r="E482" s="104" t="s">
        <v>63</v>
      </c>
      <c r="F482" s="101"/>
      <c r="G482" s="237">
        <f t="shared" ref="G482:J482" si="324">G483+G486+G490+G493+G497</f>
        <v>0</v>
      </c>
      <c r="H482" s="237">
        <f t="shared" si="324"/>
        <v>0</v>
      </c>
      <c r="I482" s="237">
        <f t="shared" si="324"/>
        <v>468433</v>
      </c>
      <c r="J482" s="237">
        <f t="shared" si="324"/>
        <v>0</v>
      </c>
      <c r="K482" s="174">
        <f t="shared" ref="K482:R482" si="325">K483+K486+K490+K493+K497</f>
        <v>0</v>
      </c>
      <c r="L482" s="174">
        <f t="shared" si="325"/>
        <v>0</v>
      </c>
      <c r="M482" s="174">
        <f t="shared" si="325"/>
        <v>0</v>
      </c>
      <c r="N482" s="174">
        <f t="shared" si="325"/>
        <v>0</v>
      </c>
      <c r="O482" s="174">
        <f t="shared" si="325"/>
        <v>0</v>
      </c>
      <c r="P482" s="174">
        <f t="shared" si="325"/>
        <v>0</v>
      </c>
      <c r="Q482" s="174">
        <f t="shared" si="325"/>
        <v>468433</v>
      </c>
      <c r="R482" s="174">
        <f t="shared" si="325"/>
        <v>0</v>
      </c>
    </row>
    <row r="483" spans="1:18" s="135" customFormat="1">
      <c r="A483" s="189" t="s">
        <v>285</v>
      </c>
      <c r="B483" s="103">
        <f>B481</f>
        <v>912</v>
      </c>
      <c r="C483" s="101" t="s">
        <v>77</v>
      </c>
      <c r="D483" s="101" t="s">
        <v>13</v>
      </c>
      <c r="E483" s="101" t="s">
        <v>626</v>
      </c>
      <c r="F483" s="101"/>
      <c r="G483" s="237">
        <f t="shared" ref="G483:R484" si="326">G484</f>
        <v>0</v>
      </c>
      <c r="H483" s="237">
        <f t="shared" si="326"/>
        <v>0</v>
      </c>
      <c r="I483" s="237">
        <f t="shared" si="326"/>
        <v>29907</v>
      </c>
      <c r="J483" s="237">
        <f t="shared" si="326"/>
        <v>0</v>
      </c>
      <c r="K483" s="174">
        <f t="shared" si="326"/>
        <v>0</v>
      </c>
      <c r="L483" s="174">
        <f t="shared" si="326"/>
        <v>0</v>
      </c>
      <c r="M483" s="174">
        <f t="shared" si="326"/>
        <v>0</v>
      </c>
      <c r="N483" s="174">
        <f t="shared" si="326"/>
        <v>0</v>
      </c>
      <c r="O483" s="174">
        <f t="shared" si="326"/>
        <v>0</v>
      </c>
      <c r="P483" s="174">
        <f t="shared" si="326"/>
        <v>0</v>
      </c>
      <c r="Q483" s="174">
        <f t="shared" si="326"/>
        <v>29907</v>
      </c>
      <c r="R483" s="174">
        <f t="shared" si="326"/>
        <v>0</v>
      </c>
    </row>
    <row r="484" spans="1:18" s="135" customFormat="1" ht="33">
      <c r="A484" s="99" t="s">
        <v>32</v>
      </c>
      <c r="B484" s="103">
        <f>B482</f>
        <v>912</v>
      </c>
      <c r="C484" s="101" t="s">
        <v>77</v>
      </c>
      <c r="D484" s="101" t="s">
        <v>13</v>
      </c>
      <c r="E484" s="101" t="s">
        <v>626</v>
      </c>
      <c r="F484" s="101" t="s">
        <v>33</v>
      </c>
      <c r="G484" s="237">
        <f t="shared" si="326"/>
        <v>0</v>
      </c>
      <c r="H484" s="237">
        <f t="shared" si="326"/>
        <v>0</v>
      </c>
      <c r="I484" s="237">
        <f t="shared" si="326"/>
        <v>29907</v>
      </c>
      <c r="J484" s="237">
        <f t="shared" si="326"/>
        <v>0</v>
      </c>
      <c r="K484" s="174">
        <f t="shared" si="326"/>
        <v>0</v>
      </c>
      <c r="L484" s="174">
        <f t="shared" si="326"/>
        <v>0</v>
      </c>
      <c r="M484" s="174">
        <f t="shared" si="326"/>
        <v>0</v>
      </c>
      <c r="N484" s="174">
        <f t="shared" si="326"/>
        <v>0</v>
      </c>
      <c r="O484" s="174">
        <f t="shared" si="326"/>
        <v>0</v>
      </c>
      <c r="P484" s="174">
        <f t="shared" si="326"/>
        <v>0</v>
      </c>
      <c r="Q484" s="174">
        <f t="shared" si="326"/>
        <v>29907</v>
      </c>
      <c r="R484" s="174">
        <f t="shared" si="326"/>
        <v>0</v>
      </c>
    </row>
    <row r="485" spans="1:18" s="135" customFormat="1">
      <c r="A485" s="99" t="s">
        <v>94</v>
      </c>
      <c r="B485" s="103">
        <f>B484</f>
        <v>912</v>
      </c>
      <c r="C485" s="101" t="s">
        <v>77</v>
      </c>
      <c r="D485" s="101" t="s">
        <v>13</v>
      </c>
      <c r="E485" s="101" t="s">
        <v>626</v>
      </c>
      <c r="F485" s="101" t="s">
        <v>95</v>
      </c>
      <c r="G485" s="226"/>
      <c r="H485" s="226"/>
      <c r="I485" s="226">
        <v>29907</v>
      </c>
      <c r="J485" s="226"/>
      <c r="K485" s="96"/>
      <c r="L485" s="96"/>
      <c r="M485" s="96"/>
      <c r="N485" s="96"/>
      <c r="O485" s="96">
        <f>G485+K485</f>
        <v>0</v>
      </c>
      <c r="P485" s="96">
        <f>H485+L485</f>
        <v>0</v>
      </c>
      <c r="Q485" s="96">
        <f>I485+M485</f>
        <v>29907</v>
      </c>
      <c r="R485" s="96">
        <f>J485+N485</f>
        <v>0</v>
      </c>
    </row>
    <row r="486" spans="1:18" s="135" customFormat="1">
      <c r="A486" s="99" t="s">
        <v>100</v>
      </c>
      <c r="B486" s="101">
        <f>B482</f>
        <v>912</v>
      </c>
      <c r="C486" s="101" t="s">
        <v>77</v>
      </c>
      <c r="D486" s="101" t="s">
        <v>13</v>
      </c>
      <c r="E486" s="104" t="s">
        <v>635</v>
      </c>
      <c r="F486" s="101"/>
      <c r="G486" s="237">
        <f t="shared" ref="G486:R486" si="327">G487</f>
        <v>0</v>
      </c>
      <c r="H486" s="237">
        <f t="shared" si="327"/>
        <v>0</v>
      </c>
      <c r="I486" s="237">
        <f t="shared" si="327"/>
        <v>86980</v>
      </c>
      <c r="J486" s="237">
        <f t="shared" si="327"/>
        <v>0</v>
      </c>
      <c r="K486" s="174">
        <f t="shared" si="327"/>
        <v>0</v>
      </c>
      <c r="L486" s="174">
        <f t="shared" si="327"/>
        <v>0</v>
      </c>
      <c r="M486" s="174">
        <f t="shared" si="327"/>
        <v>0</v>
      </c>
      <c r="N486" s="174">
        <f t="shared" si="327"/>
        <v>0</v>
      </c>
      <c r="O486" s="174">
        <f t="shared" si="327"/>
        <v>0</v>
      </c>
      <c r="P486" s="174">
        <f t="shared" si="327"/>
        <v>0</v>
      </c>
      <c r="Q486" s="174">
        <f t="shared" si="327"/>
        <v>86980</v>
      </c>
      <c r="R486" s="174">
        <f t="shared" si="327"/>
        <v>0</v>
      </c>
    </row>
    <row r="487" spans="1:18" s="135" customFormat="1" ht="33">
      <c r="A487" s="99" t="s">
        <v>32</v>
      </c>
      <c r="B487" s="101">
        <f>B486</f>
        <v>912</v>
      </c>
      <c r="C487" s="101" t="s">
        <v>77</v>
      </c>
      <c r="D487" s="101" t="s">
        <v>13</v>
      </c>
      <c r="E487" s="104" t="s">
        <v>635</v>
      </c>
      <c r="F487" s="101" t="s">
        <v>33</v>
      </c>
      <c r="G487" s="237">
        <f t="shared" ref="G487:J487" si="328">G488+G489</f>
        <v>0</v>
      </c>
      <c r="H487" s="237">
        <f t="shared" si="328"/>
        <v>0</v>
      </c>
      <c r="I487" s="237">
        <f t="shared" si="328"/>
        <v>86980</v>
      </c>
      <c r="J487" s="237">
        <f t="shared" si="328"/>
        <v>0</v>
      </c>
      <c r="K487" s="174">
        <f t="shared" ref="K487:R487" si="329">K488+K489</f>
        <v>0</v>
      </c>
      <c r="L487" s="174">
        <f t="shared" si="329"/>
        <v>0</v>
      </c>
      <c r="M487" s="174">
        <f t="shared" si="329"/>
        <v>0</v>
      </c>
      <c r="N487" s="174">
        <f t="shared" si="329"/>
        <v>0</v>
      </c>
      <c r="O487" s="174">
        <f t="shared" si="329"/>
        <v>0</v>
      </c>
      <c r="P487" s="174">
        <f t="shared" si="329"/>
        <v>0</v>
      </c>
      <c r="Q487" s="174">
        <f t="shared" si="329"/>
        <v>86980</v>
      </c>
      <c r="R487" s="174">
        <f t="shared" si="329"/>
        <v>0</v>
      </c>
    </row>
    <row r="488" spans="1:18" s="135" customFormat="1">
      <c r="A488" s="99" t="s">
        <v>46</v>
      </c>
      <c r="B488" s="101">
        <f>B487</f>
        <v>912</v>
      </c>
      <c r="C488" s="101" t="s">
        <v>77</v>
      </c>
      <c r="D488" s="101" t="s">
        <v>13</v>
      </c>
      <c r="E488" s="104" t="s">
        <v>635</v>
      </c>
      <c r="F488" s="96">
        <v>610</v>
      </c>
      <c r="G488" s="226"/>
      <c r="H488" s="226"/>
      <c r="I488" s="226">
        <v>20570</v>
      </c>
      <c r="J488" s="226"/>
      <c r="K488" s="96"/>
      <c r="L488" s="96"/>
      <c r="M488" s="96"/>
      <c r="N488" s="96"/>
      <c r="O488" s="96">
        <f t="shared" ref="O488:O489" si="330">G488+K488</f>
        <v>0</v>
      </c>
      <c r="P488" s="96">
        <f t="shared" ref="P488:P489" si="331">H488+L488</f>
        <v>0</v>
      </c>
      <c r="Q488" s="96">
        <f t="shared" ref="Q488:Q489" si="332">I488+M488</f>
        <v>20570</v>
      </c>
      <c r="R488" s="96">
        <f t="shared" ref="R488:R489" si="333">J488+N488</f>
        <v>0</v>
      </c>
    </row>
    <row r="489" spans="1:18" s="135" customFormat="1">
      <c r="A489" s="99" t="s">
        <v>94</v>
      </c>
      <c r="B489" s="101">
        <f>B488</f>
        <v>912</v>
      </c>
      <c r="C489" s="101" t="s">
        <v>77</v>
      </c>
      <c r="D489" s="101" t="s">
        <v>13</v>
      </c>
      <c r="E489" s="104" t="s">
        <v>635</v>
      </c>
      <c r="F489" s="96">
        <v>620</v>
      </c>
      <c r="G489" s="226"/>
      <c r="H489" s="226"/>
      <c r="I489" s="226">
        <v>66410</v>
      </c>
      <c r="J489" s="226"/>
      <c r="K489" s="96"/>
      <c r="L489" s="96"/>
      <c r="M489" s="96"/>
      <c r="N489" s="96"/>
      <c r="O489" s="96">
        <f t="shared" si="330"/>
        <v>0</v>
      </c>
      <c r="P489" s="96">
        <f t="shared" si="331"/>
        <v>0</v>
      </c>
      <c r="Q489" s="96">
        <f t="shared" si="332"/>
        <v>66410</v>
      </c>
      <c r="R489" s="96">
        <f t="shared" si="333"/>
        <v>0</v>
      </c>
    </row>
    <row r="490" spans="1:18" s="135" customFormat="1">
      <c r="A490" s="99" t="s">
        <v>101</v>
      </c>
      <c r="B490" s="101">
        <f>B488</f>
        <v>912</v>
      </c>
      <c r="C490" s="101" t="s">
        <v>77</v>
      </c>
      <c r="D490" s="101" t="s">
        <v>13</v>
      </c>
      <c r="E490" s="104" t="s">
        <v>634</v>
      </c>
      <c r="F490" s="101"/>
      <c r="G490" s="237">
        <f t="shared" ref="G490:R491" si="334">G491</f>
        <v>0</v>
      </c>
      <c r="H490" s="237">
        <f t="shared" si="334"/>
        <v>0</v>
      </c>
      <c r="I490" s="237">
        <f t="shared" si="334"/>
        <v>44972</v>
      </c>
      <c r="J490" s="237">
        <f t="shared" si="334"/>
        <v>0</v>
      </c>
      <c r="K490" s="174">
        <f t="shared" si="334"/>
        <v>0</v>
      </c>
      <c r="L490" s="174">
        <f t="shared" si="334"/>
        <v>0</v>
      </c>
      <c r="M490" s="174">
        <f t="shared" si="334"/>
        <v>0</v>
      </c>
      <c r="N490" s="174">
        <f t="shared" si="334"/>
        <v>0</v>
      </c>
      <c r="O490" s="174">
        <f t="shared" si="334"/>
        <v>0</v>
      </c>
      <c r="P490" s="174">
        <f t="shared" si="334"/>
        <v>0</v>
      </c>
      <c r="Q490" s="174">
        <f t="shared" si="334"/>
        <v>44972</v>
      </c>
      <c r="R490" s="174">
        <f t="shared" si="334"/>
        <v>0</v>
      </c>
    </row>
    <row r="491" spans="1:18" s="135" customFormat="1" ht="33">
      <c r="A491" s="99" t="s">
        <v>32</v>
      </c>
      <c r="B491" s="101">
        <f t="shared" ref="B491:B496" si="335">B490</f>
        <v>912</v>
      </c>
      <c r="C491" s="101" t="s">
        <v>77</v>
      </c>
      <c r="D491" s="101" t="s">
        <v>13</v>
      </c>
      <c r="E491" s="104" t="s">
        <v>634</v>
      </c>
      <c r="F491" s="101" t="s">
        <v>33</v>
      </c>
      <c r="G491" s="237">
        <f t="shared" si="334"/>
        <v>0</v>
      </c>
      <c r="H491" s="237">
        <f t="shared" si="334"/>
        <v>0</v>
      </c>
      <c r="I491" s="237">
        <f t="shared" si="334"/>
        <v>44972</v>
      </c>
      <c r="J491" s="237">
        <f t="shared" si="334"/>
        <v>0</v>
      </c>
      <c r="K491" s="174">
        <f t="shared" si="334"/>
        <v>0</v>
      </c>
      <c r="L491" s="174">
        <f t="shared" si="334"/>
        <v>0</v>
      </c>
      <c r="M491" s="174">
        <f t="shared" si="334"/>
        <v>0</v>
      </c>
      <c r="N491" s="174">
        <f t="shared" si="334"/>
        <v>0</v>
      </c>
      <c r="O491" s="174">
        <f t="shared" si="334"/>
        <v>0</v>
      </c>
      <c r="P491" s="174">
        <f t="shared" si="334"/>
        <v>0</v>
      </c>
      <c r="Q491" s="174">
        <f t="shared" si="334"/>
        <v>44972</v>
      </c>
      <c r="R491" s="174">
        <f t="shared" si="334"/>
        <v>0</v>
      </c>
    </row>
    <row r="492" spans="1:18" s="135" customFormat="1">
      <c r="A492" s="99" t="s">
        <v>46</v>
      </c>
      <c r="B492" s="101">
        <f t="shared" si="335"/>
        <v>912</v>
      </c>
      <c r="C492" s="101" t="s">
        <v>77</v>
      </c>
      <c r="D492" s="101" t="s">
        <v>13</v>
      </c>
      <c r="E492" s="104" t="s">
        <v>634</v>
      </c>
      <c r="F492" s="96">
        <v>610</v>
      </c>
      <c r="G492" s="226"/>
      <c r="H492" s="226"/>
      <c r="I492" s="226">
        <v>44972</v>
      </c>
      <c r="J492" s="226"/>
      <c r="K492" s="96"/>
      <c r="L492" s="96"/>
      <c r="M492" s="96"/>
      <c r="N492" s="96"/>
      <c r="O492" s="96">
        <f>G492+K492</f>
        <v>0</v>
      </c>
      <c r="P492" s="96">
        <f>H492+L492</f>
        <v>0</v>
      </c>
      <c r="Q492" s="96">
        <f>I492+M492</f>
        <v>44972</v>
      </c>
      <c r="R492" s="96">
        <f>J492+N492</f>
        <v>0</v>
      </c>
    </row>
    <row r="493" spans="1:18" s="135" customFormat="1">
      <c r="A493" s="99" t="s">
        <v>102</v>
      </c>
      <c r="B493" s="101">
        <f t="shared" si="335"/>
        <v>912</v>
      </c>
      <c r="C493" s="101" t="s">
        <v>77</v>
      </c>
      <c r="D493" s="101" t="s">
        <v>13</v>
      </c>
      <c r="E493" s="104" t="s">
        <v>633</v>
      </c>
      <c r="F493" s="101"/>
      <c r="G493" s="237">
        <f t="shared" ref="G493:R493" si="336">G494</f>
        <v>0</v>
      </c>
      <c r="H493" s="237">
        <f t="shared" si="336"/>
        <v>0</v>
      </c>
      <c r="I493" s="237">
        <f t="shared" si="336"/>
        <v>172070</v>
      </c>
      <c r="J493" s="237">
        <f t="shared" si="336"/>
        <v>0</v>
      </c>
      <c r="K493" s="174">
        <f t="shared" si="336"/>
        <v>0</v>
      </c>
      <c r="L493" s="174">
        <f t="shared" si="336"/>
        <v>0</v>
      </c>
      <c r="M493" s="174">
        <f t="shared" si="336"/>
        <v>0</v>
      </c>
      <c r="N493" s="174">
        <f t="shared" si="336"/>
        <v>0</v>
      </c>
      <c r="O493" s="174">
        <f t="shared" si="336"/>
        <v>0</v>
      </c>
      <c r="P493" s="174">
        <f t="shared" si="336"/>
        <v>0</v>
      </c>
      <c r="Q493" s="174">
        <f t="shared" si="336"/>
        <v>172070</v>
      </c>
      <c r="R493" s="174">
        <f t="shared" si="336"/>
        <v>0</v>
      </c>
    </row>
    <row r="494" spans="1:18" s="135" customFormat="1" ht="33">
      <c r="A494" s="99" t="s">
        <v>32</v>
      </c>
      <c r="B494" s="101">
        <f t="shared" si="335"/>
        <v>912</v>
      </c>
      <c r="C494" s="101" t="s">
        <v>77</v>
      </c>
      <c r="D494" s="101" t="s">
        <v>13</v>
      </c>
      <c r="E494" s="104" t="s">
        <v>633</v>
      </c>
      <c r="F494" s="101" t="s">
        <v>33</v>
      </c>
      <c r="G494" s="237">
        <f t="shared" ref="G494:J494" si="337">G495+G496</f>
        <v>0</v>
      </c>
      <c r="H494" s="237">
        <f t="shared" si="337"/>
        <v>0</v>
      </c>
      <c r="I494" s="237">
        <f t="shared" si="337"/>
        <v>172070</v>
      </c>
      <c r="J494" s="237">
        <f t="shared" si="337"/>
        <v>0</v>
      </c>
      <c r="K494" s="174">
        <f t="shared" ref="K494:R494" si="338">K495+K496</f>
        <v>0</v>
      </c>
      <c r="L494" s="174">
        <f t="shared" si="338"/>
        <v>0</v>
      </c>
      <c r="M494" s="174">
        <f t="shared" si="338"/>
        <v>0</v>
      </c>
      <c r="N494" s="174">
        <f t="shared" si="338"/>
        <v>0</v>
      </c>
      <c r="O494" s="174">
        <f t="shared" si="338"/>
        <v>0</v>
      </c>
      <c r="P494" s="174">
        <f t="shared" si="338"/>
        <v>0</v>
      </c>
      <c r="Q494" s="174">
        <f t="shared" si="338"/>
        <v>172070</v>
      </c>
      <c r="R494" s="174">
        <f t="shared" si="338"/>
        <v>0</v>
      </c>
    </row>
    <row r="495" spans="1:18" s="135" customFormat="1">
      <c r="A495" s="99" t="s">
        <v>46</v>
      </c>
      <c r="B495" s="101">
        <f t="shared" si="335"/>
        <v>912</v>
      </c>
      <c r="C495" s="101" t="s">
        <v>77</v>
      </c>
      <c r="D495" s="101" t="s">
        <v>13</v>
      </c>
      <c r="E495" s="104" t="s">
        <v>633</v>
      </c>
      <c r="F495" s="96">
        <v>610</v>
      </c>
      <c r="G495" s="226"/>
      <c r="H495" s="226"/>
      <c r="I495" s="226">
        <v>148848</v>
      </c>
      <c r="J495" s="226"/>
      <c r="K495" s="96"/>
      <c r="L495" s="96"/>
      <c r="M495" s="96"/>
      <c r="N495" s="96"/>
      <c r="O495" s="96">
        <f t="shared" ref="O495:O496" si="339">G495+K495</f>
        <v>0</v>
      </c>
      <c r="P495" s="96">
        <f t="shared" ref="P495:P496" si="340">H495+L495</f>
        <v>0</v>
      </c>
      <c r="Q495" s="96">
        <f t="shared" ref="Q495:Q496" si="341">I495+M495</f>
        <v>148848</v>
      </c>
      <c r="R495" s="96">
        <f t="shared" ref="R495:R496" si="342">J495+N495</f>
        <v>0</v>
      </c>
    </row>
    <row r="496" spans="1:18" s="135" customFormat="1">
      <c r="A496" s="99" t="s">
        <v>94</v>
      </c>
      <c r="B496" s="101">
        <f t="shared" si="335"/>
        <v>912</v>
      </c>
      <c r="C496" s="101" t="s">
        <v>77</v>
      </c>
      <c r="D496" s="101" t="s">
        <v>13</v>
      </c>
      <c r="E496" s="104" t="s">
        <v>633</v>
      </c>
      <c r="F496" s="96">
        <v>620</v>
      </c>
      <c r="G496" s="226"/>
      <c r="H496" s="226"/>
      <c r="I496" s="226">
        <v>23222</v>
      </c>
      <c r="J496" s="226"/>
      <c r="K496" s="96"/>
      <c r="L496" s="96"/>
      <c r="M496" s="96"/>
      <c r="N496" s="96"/>
      <c r="O496" s="96">
        <f t="shared" si="339"/>
        <v>0</v>
      </c>
      <c r="P496" s="96">
        <f t="shared" si="340"/>
        <v>0</v>
      </c>
      <c r="Q496" s="96">
        <f t="shared" si="341"/>
        <v>23222</v>
      </c>
      <c r="R496" s="96">
        <f t="shared" si="342"/>
        <v>0</v>
      </c>
    </row>
    <row r="497" spans="1:18" s="135" customFormat="1" ht="33">
      <c r="A497" s="99" t="s">
        <v>103</v>
      </c>
      <c r="B497" s="101">
        <f>B495</f>
        <v>912</v>
      </c>
      <c r="C497" s="101" t="s">
        <v>77</v>
      </c>
      <c r="D497" s="101" t="s">
        <v>13</v>
      </c>
      <c r="E497" s="104" t="s">
        <v>632</v>
      </c>
      <c r="F497" s="101"/>
      <c r="G497" s="237">
        <f t="shared" ref="G497:R497" si="343">G498</f>
        <v>0</v>
      </c>
      <c r="H497" s="237">
        <f t="shared" si="343"/>
        <v>0</v>
      </c>
      <c r="I497" s="237">
        <f t="shared" si="343"/>
        <v>134504</v>
      </c>
      <c r="J497" s="237">
        <f t="shared" si="343"/>
        <v>0</v>
      </c>
      <c r="K497" s="174">
        <f t="shared" si="343"/>
        <v>0</v>
      </c>
      <c r="L497" s="174">
        <f t="shared" si="343"/>
        <v>0</v>
      </c>
      <c r="M497" s="174">
        <f t="shared" si="343"/>
        <v>0</v>
      </c>
      <c r="N497" s="174">
        <f t="shared" si="343"/>
        <v>0</v>
      </c>
      <c r="O497" s="174">
        <f t="shared" si="343"/>
        <v>0</v>
      </c>
      <c r="P497" s="174">
        <f t="shared" si="343"/>
        <v>0</v>
      </c>
      <c r="Q497" s="174">
        <f t="shared" si="343"/>
        <v>134504</v>
      </c>
      <c r="R497" s="174">
        <f t="shared" si="343"/>
        <v>0</v>
      </c>
    </row>
    <row r="498" spans="1:18" s="135" customFormat="1" ht="33">
      <c r="A498" s="99" t="s">
        <v>32</v>
      </c>
      <c r="B498" s="101">
        <f>B497</f>
        <v>912</v>
      </c>
      <c r="C498" s="101" t="s">
        <v>77</v>
      </c>
      <c r="D498" s="101" t="s">
        <v>13</v>
      </c>
      <c r="E498" s="104" t="s">
        <v>632</v>
      </c>
      <c r="F498" s="101" t="s">
        <v>33</v>
      </c>
      <c r="G498" s="237">
        <f t="shared" ref="G498:J498" si="344">G499+G500</f>
        <v>0</v>
      </c>
      <c r="H498" s="237">
        <f t="shared" si="344"/>
        <v>0</v>
      </c>
      <c r="I498" s="237">
        <f t="shared" si="344"/>
        <v>134504</v>
      </c>
      <c r="J498" s="237">
        <f t="shared" si="344"/>
        <v>0</v>
      </c>
      <c r="K498" s="174">
        <f t="shared" ref="K498:R498" si="345">K499+K500</f>
        <v>0</v>
      </c>
      <c r="L498" s="174">
        <f t="shared" si="345"/>
        <v>0</v>
      </c>
      <c r="M498" s="174">
        <f t="shared" si="345"/>
        <v>0</v>
      </c>
      <c r="N498" s="174">
        <f t="shared" si="345"/>
        <v>0</v>
      </c>
      <c r="O498" s="174">
        <f t="shared" si="345"/>
        <v>0</v>
      </c>
      <c r="P498" s="174">
        <f t="shared" si="345"/>
        <v>0</v>
      </c>
      <c r="Q498" s="174">
        <f t="shared" si="345"/>
        <v>134504</v>
      </c>
      <c r="R498" s="174">
        <f t="shared" si="345"/>
        <v>0</v>
      </c>
    </row>
    <row r="499" spans="1:18" s="135" customFormat="1">
      <c r="A499" s="99" t="s">
        <v>46</v>
      </c>
      <c r="B499" s="101">
        <f>B498</f>
        <v>912</v>
      </c>
      <c r="C499" s="101" t="s">
        <v>77</v>
      </c>
      <c r="D499" s="101" t="s">
        <v>13</v>
      </c>
      <c r="E499" s="104" t="s">
        <v>632</v>
      </c>
      <c r="F499" s="96">
        <v>610</v>
      </c>
      <c r="G499" s="226"/>
      <c r="H499" s="226"/>
      <c r="I499" s="226">
        <f>132442-71870</f>
        <v>60572</v>
      </c>
      <c r="J499" s="226"/>
      <c r="K499" s="96"/>
      <c r="L499" s="96"/>
      <c r="M499" s="96"/>
      <c r="N499" s="96"/>
      <c r="O499" s="96">
        <f t="shared" ref="O499:O500" si="346">G499+K499</f>
        <v>0</v>
      </c>
      <c r="P499" s="96">
        <f t="shared" ref="P499:P500" si="347">H499+L499</f>
        <v>0</v>
      </c>
      <c r="Q499" s="96">
        <f t="shared" ref="Q499:Q500" si="348">I499+M499</f>
        <v>60572</v>
      </c>
      <c r="R499" s="96">
        <f t="shared" ref="R499:R500" si="349">J499+N499</f>
        <v>0</v>
      </c>
    </row>
    <row r="500" spans="1:18" s="135" customFormat="1">
      <c r="A500" s="99" t="s">
        <v>94</v>
      </c>
      <c r="B500" s="101">
        <f>B499</f>
        <v>912</v>
      </c>
      <c r="C500" s="101" t="s">
        <v>77</v>
      </c>
      <c r="D500" s="101" t="s">
        <v>13</v>
      </c>
      <c r="E500" s="104" t="s">
        <v>632</v>
      </c>
      <c r="F500" s="96">
        <v>620</v>
      </c>
      <c r="G500" s="226"/>
      <c r="H500" s="226"/>
      <c r="I500" s="226">
        <v>73932</v>
      </c>
      <c r="J500" s="226"/>
      <c r="K500" s="96"/>
      <c r="L500" s="96"/>
      <c r="M500" s="96"/>
      <c r="N500" s="96"/>
      <c r="O500" s="96">
        <f t="shared" si="346"/>
        <v>0</v>
      </c>
      <c r="P500" s="96">
        <f t="shared" si="347"/>
        <v>0</v>
      </c>
      <c r="Q500" s="96">
        <f t="shared" si="348"/>
        <v>73932</v>
      </c>
      <c r="R500" s="96">
        <f t="shared" si="349"/>
        <v>0</v>
      </c>
    </row>
    <row r="501" spans="1:18" s="135" customFormat="1">
      <c r="A501" s="99" t="s">
        <v>15</v>
      </c>
      <c r="B501" s="101">
        <f>B499</f>
        <v>912</v>
      </c>
      <c r="C501" s="101" t="s">
        <v>77</v>
      </c>
      <c r="D501" s="101" t="s">
        <v>13</v>
      </c>
      <c r="E501" s="104" t="s">
        <v>60</v>
      </c>
      <c r="F501" s="101"/>
      <c r="G501" s="237">
        <f t="shared" ref="G501:J501" si="350">G502+G505+G509+G512+G516</f>
        <v>0</v>
      </c>
      <c r="H501" s="237">
        <f t="shared" si="350"/>
        <v>0</v>
      </c>
      <c r="I501" s="237">
        <f t="shared" si="350"/>
        <v>3696</v>
      </c>
      <c r="J501" s="237">
        <f t="shared" si="350"/>
        <v>0</v>
      </c>
      <c r="K501" s="174">
        <f t="shared" ref="K501:R501" si="351">K502+K505+K509+K512+K516</f>
        <v>0</v>
      </c>
      <c r="L501" s="174">
        <f t="shared" si="351"/>
        <v>0</v>
      </c>
      <c r="M501" s="174">
        <f t="shared" si="351"/>
        <v>0</v>
      </c>
      <c r="N501" s="174">
        <f t="shared" si="351"/>
        <v>0</v>
      </c>
      <c r="O501" s="174">
        <f t="shared" si="351"/>
        <v>0</v>
      </c>
      <c r="P501" s="174">
        <f t="shared" si="351"/>
        <v>0</v>
      </c>
      <c r="Q501" s="174">
        <f t="shared" si="351"/>
        <v>3696</v>
      </c>
      <c r="R501" s="174">
        <f t="shared" si="351"/>
        <v>0</v>
      </c>
    </row>
    <row r="502" spans="1:18" s="135" customFormat="1">
      <c r="A502" s="99" t="s">
        <v>285</v>
      </c>
      <c r="B502" s="103">
        <f>B500</f>
        <v>912</v>
      </c>
      <c r="C502" s="101" t="s">
        <v>77</v>
      </c>
      <c r="D502" s="101" t="s">
        <v>13</v>
      </c>
      <c r="E502" s="101" t="s">
        <v>631</v>
      </c>
      <c r="F502" s="101"/>
      <c r="G502" s="237">
        <f t="shared" ref="G502:R503" si="352">G503</f>
        <v>0</v>
      </c>
      <c r="H502" s="237">
        <f t="shared" si="352"/>
        <v>0</v>
      </c>
      <c r="I502" s="237">
        <f t="shared" si="352"/>
        <v>5</v>
      </c>
      <c r="J502" s="237">
        <f t="shared" si="352"/>
        <v>0</v>
      </c>
      <c r="K502" s="174">
        <f t="shared" si="352"/>
        <v>0</v>
      </c>
      <c r="L502" s="174">
        <f t="shared" si="352"/>
        <v>0</v>
      </c>
      <c r="M502" s="174">
        <f t="shared" si="352"/>
        <v>0</v>
      </c>
      <c r="N502" s="174">
        <f t="shared" si="352"/>
        <v>0</v>
      </c>
      <c r="O502" s="174">
        <f t="shared" si="352"/>
        <v>0</v>
      </c>
      <c r="P502" s="174">
        <f t="shared" si="352"/>
        <v>0</v>
      </c>
      <c r="Q502" s="174">
        <f t="shared" si="352"/>
        <v>5</v>
      </c>
      <c r="R502" s="174">
        <f t="shared" si="352"/>
        <v>0</v>
      </c>
    </row>
    <row r="503" spans="1:18" s="135" customFormat="1" ht="33">
      <c r="A503" s="99" t="s">
        <v>32</v>
      </c>
      <c r="B503" s="103">
        <f>B502</f>
        <v>912</v>
      </c>
      <c r="C503" s="101" t="s">
        <v>77</v>
      </c>
      <c r="D503" s="101" t="s">
        <v>13</v>
      </c>
      <c r="E503" s="101" t="s">
        <v>631</v>
      </c>
      <c r="F503" s="101" t="s">
        <v>33</v>
      </c>
      <c r="G503" s="237">
        <f t="shared" si="352"/>
        <v>0</v>
      </c>
      <c r="H503" s="237">
        <f t="shared" si="352"/>
        <v>0</v>
      </c>
      <c r="I503" s="237">
        <f t="shared" si="352"/>
        <v>5</v>
      </c>
      <c r="J503" s="237">
        <f t="shared" si="352"/>
        <v>0</v>
      </c>
      <c r="K503" s="174">
        <f t="shared" si="352"/>
        <v>0</v>
      </c>
      <c r="L503" s="174">
        <f t="shared" si="352"/>
        <v>0</v>
      </c>
      <c r="M503" s="174">
        <f t="shared" si="352"/>
        <v>0</v>
      </c>
      <c r="N503" s="174">
        <f t="shared" si="352"/>
        <v>0</v>
      </c>
      <c r="O503" s="174">
        <f t="shared" si="352"/>
        <v>0</v>
      </c>
      <c r="P503" s="174">
        <f t="shared" si="352"/>
        <v>0</v>
      </c>
      <c r="Q503" s="174">
        <f t="shared" si="352"/>
        <v>5</v>
      </c>
      <c r="R503" s="174">
        <f t="shared" si="352"/>
        <v>0</v>
      </c>
    </row>
    <row r="504" spans="1:18" s="135" customFormat="1">
      <c r="A504" s="99" t="s">
        <v>94</v>
      </c>
      <c r="B504" s="103">
        <v>912</v>
      </c>
      <c r="C504" s="101" t="s">
        <v>77</v>
      </c>
      <c r="D504" s="101" t="s">
        <v>13</v>
      </c>
      <c r="E504" s="101" t="s">
        <v>631</v>
      </c>
      <c r="F504" s="101" t="s">
        <v>95</v>
      </c>
      <c r="G504" s="226"/>
      <c r="H504" s="226"/>
      <c r="I504" s="226">
        <v>5</v>
      </c>
      <c r="J504" s="226"/>
      <c r="K504" s="96"/>
      <c r="L504" s="96"/>
      <c r="M504" s="96"/>
      <c r="N504" s="96"/>
      <c r="O504" s="96">
        <f>G504+K504</f>
        <v>0</v>
      </c>
      <c r="P504" s="96">
        <f>H504+L504</f>
        <v>0</v>
      </c>
      <c r="Q504" s="96">
        <f>I504+M504</f>
        <v>5</v>
      </c>
      <c r="R504" s="96">
        <f>J504+N504</f>
        <v>0</v>
      </c>
    </row>
    <row r="505" spans="1:18" s="135" customFormat="1">
      <c r="A505" s="99" t="s">
        <v>100</v>
      </c>
      <c r="B505" s="101">
        <f>B501</f>
        <v>912</v>
      </c>
      <c r="C505" s="101" t="s">
        <v>77</v>
      </c>
      <c r="D505" s="101" t="s">
        <v>13</v>
      </c>
      <c r="E505" s="104" t="s">
        <v>630</v>
      </c>
      <c r="F505" s="101"/>
      <c r="G505" s="237">
        <f t="shared" ref="G505:R505" si="353">G506</f>
        <v>0</v>
      </c>
      <c r="H505" s="237">
        <f t="shared" si="353"/>
        <v>0</v>
      </c>
      <c r="I505" s="237">
        <f t="shared" si="353"/>
        <v>30</v>
      </c>
      <c r="J505" s="237">
        <f t="shared" si="353"/>
        <v>0</v>
      </c>
      <c r="K505" s="174">
        <f t="shared" si="353"/>
        <v>0</v>
      </c>
      <c r="L505" s="174">
        <f t="shared" si="353"/>
        <v>0</v>
      </c>
      <c r="M505" s="174">
        <f t="shared" si="353"/>
        <v>0</v>
      </c>
      <c r="N505" s="174">
        <f t="shared" si="353"/>
        <v>0</v>
      </c>
      <c r="O505" s="174">
        <f t="shared" si="353"/>
        <v>0</v>
      </c>
      <c r="P505" s="174">
        <f t="shared" si="353"/>
        <v>0</v>
      </c>
      <c r="Q505" s="174">
        <f t="shared" si="353"/>
        <v>30</v>
      </c>
      <c r="R505" s="174">
        <f t="shared" si="353"/>
        <v>0</v>
      </c>
    </row>
    <row r="506" spans="1:18" s="135" customFormat="1" ht="33">
      <c r="A506" s="99" t="s">
        <v>32</v>
      </c>
      <c r="B506" s="101">
        <f>B505</f>
        <v>912</v>
      </c>
      <c r="C506" s="101" t="s">
        <v>77</v>
      </c>
      <c r="D506" s="101" t="s">
        <v>13</v>
      </c>
      <c r="E506" s="104" t="s">
        <v>630</v>
      </c>
      <c r="F506" s="101" t="s">
        <v>33</v>
      </c>
      <c r="G506" s="237">
        <f t="shared" ref="G506:J506" si="354">G507+G508</f>
        <v>0</v>
      </c>
      <c r="H506" s="237">
        <f t="shared" si="354"/>
        <v>0</v>
      </c>
      <c r="I506" s="237">
        <f t="shared" si="354"/>
        <v>30</v>
      </c>
      <c r="J506" s="237">
        <f t="shared" si="354"/>
        <v>0</v>
      </c>
      <c r="K506" s="174">
        <f t="shared" ref="K506:R506" si="355">K507+K508</f>
        <v>0</v>
      </c>
      <c r="L506" s="174">
        <f t="shared" si="355"/>
        <v>0</v>
      </c>
      <c r="M506" s="174">
        <f t="shared" si="355"/>
        <v>0</v>
      </c>
      <c r="N506" s="174">
        <f t="shared" si="355"/>
        <v>0</v>
      </c>
      <c r="O506" s="174">
        <f t="shared" si="355"/>
        <v>0</v>
      </c>
      <c r="P506" s="174">
        <f t="shared" si="355"/>
        <v>0</v>
      </c>
      <c r="Q506" s="174">
        <f t="shared" si="355"/>
        <v>30</v>
      </c>
      <c r="R506" s="174">
        <f t="shared" si="355"/>
        <v>0</v>
      </c>
    </row>
    <row r="507" spans="1:18" s="135" customFormat="1">
      <c r="A507" s="99" t="s">
        <v>46</v>
      </c>
      <c r="B507" s="101">
        <f>B506</f>
        <v>912</v>
      </c>
      <c r="C507" s="101" t="s">
        <v>77</v>
      </c>
      <c r="D507" s="101" t="s">
        <v>13</v>
      </c>
      <c r="E507" s="104" t="s">
        <v>630</v>
      </c>
      <c r="F507" s="96">
        <v>610</v>
      </c>
      <c r="G507" s="226"/>
      <c r="H507" s="226"/>
      <c r="I507" s="226">
        <v>9</v>
      </c>
      <c r="J507" s="226"/>
      <c r="K507" s="96"/>
      <c r="L507" s="96"/>
      <c r="M507" s="96"/>
      <c r="N507" s="96"/>
      <c r="O507" s="96">
        <f t="shared" ref="O507:O508" si="356">G507+K507</f>
        <v>0</v>
      </c>
      <c r="P507" s="96">
        <f t="shared" ref="P507:P508" si="357">H507+L507</f>
        <v>0</v>
      </c>
      <c r="Q507" s="96">
        <f t="shared" ref="Q507:Q508" si="358">I507+M507</f>
        <v>9</v>
      </c>
      <c r="R507" s="96">
        <f t="shared" ref="R507:R508" si="359">J507+N507</f>
        <v>0</v>
      </c>
    </row>
    <row r="508" spans="1:18" s="135" customFormat="1">
      <c r="A508" s="99" t="s">
        <v>94</v>
      </c>
      <c r="B508" s="101">
        <f>B507</f>
        <v>912</v>
      </c>
      <c r="C508" s="101" t="s">
        <v>77</v>
      </c>
      <c r="D508" s="101" t="s">
        <v>13</v>
      </c>
      <c r="E508" s="104" t="s">
        <v>630</v>
      </c>
      <c r="F508" s="96">
        <v>620</v>
      </c>
      <c r="G508" s="226"/>
      <c r="H508" s="226"/>
      <c r="I508" s="226">
        <v>21</v>
      </c>
      <c r="J508" s="226"/>
      <c r="K508" s="96"/>
      <c r="L508" s="96"/>
      <c r="M508" s="96"/>
      <c r="N508" s="96"/>
      <c r="O508" s="96">
        <f t="shared" si="356"/>
        <v>0</v>
      </c>
      <c r="P508" s="96">
        <f t="shared" si="357"/>
        <v>0</v>
      </c>
      <c r="Q508" s="96">
        <f t="shared" si="358"/>
        <v>21</v>
      </c>
      <c r="R508" s="96">
        <f t="shared" si="359"/>
        <v>0</v>
      </c>
    </row>
    <row r="509" spans="1:18" s="135" customFormat="1">
      <c r="A509" s="99" t="s">
        <v>101</v>
      </c>
      <c r="B509" s="101">
        <f>B507</f>
        <v>912</v>
      </c>
      <c r="C509" s="101" t="s">
        <v>77</v>
      </c>
      <c r="D509" s="101" t="s">
        <v>13</v>
      </c>
      <c r="E509" s="104" t="s">
        <v>629</v>
      </c>
      <c r="F509" s="101"/>
      <c r="G509" s="237">
        <f t="shared" ref="G509:R510" si="360">G510</f>
        <v>0</v>
      </c>
      <c r="H509" s="237">
        <f t="shared" si="360"/>
        <v>0</v>
      </c>
      <c r="I509" s="237">
        <f t="shared" si="360"/>
        <v>321</v>
      </c>
      <c r="J509" s="237">
        <f t="shared" si="360"/>
        <v>0</v>
      </c>
      <c r="K509" s="174">
        <f t="shared" si="360"/>
        <v>0</v>
      </c>
      <c r="L509" s="174">
        <f t="shared" si="360"/>
        <v>0</v>
      </c>
      <c r="M509" s="174">
        <f t="shared" si="360"/>
        <v>0</v>
      </c>
      <c r="N509" s="174">
        <f t="shared" si="360"/>
        <v>0</v>
      </c>
      <c r="O509" s="174">
        <f t="shared" si="360"/>
        <v>0</v>
      </c>
      <c r="P509" s="174">
        <f t="shared" si="360"/>
        <v>0</v>
      </c>
      <c r="Q509" s="174">
        <f t="shared" si="360"/>
        <v>321</v>
      </c>
      <c r="R509" s="174">
        <f t="shared" si="360"/>
        <v>0</v>
      </c>
    </row>
    <row r="510" spans="1:18" s="135" customFormat="1" ht="33">
      <c r="A510" s="99" t="s">
        <v>32</v>
      </c>
      <c r="B510" s="101">
        <f t="shared" ref="B510:B519" si="361">B509</f>
        <v>912</v>
      </c>
      <c r="C510" s="101" t="s">
        <v>77</v>
      </c>
      <c r="D510" s="101" t="s">
        <v>13</v>
      </c>
      <c r="E510" s="104" t="s">
        <v>629</v>
      </c>
      <c r="F510" s="101" t="s">
        <v>33</v>
      </c>
      <c r="G510" s="237">
        <f t="shared" si="360"/>
        <v>0</v>
      </c>
      <c r="H510" s="237">
        <f t="shared" si="360"/>
        <v>0</v>
      </c>
      <c r="I510" s="237">
        <f t="shared" si="360"/>
        <v>321</v>
      </c>
      <c r="J510" s="237">
        <f t="shared" si="360"/>
        <v>0</v>
      </c>
      <c r="K510" s="174">
        <f t="shared" si="360"/>
        <v>0</v>
      </c>
      <c r="L510" s="174">
        <f t="shared" si="360"/>
        <v>0</v>
      </c>
      <c r="M510" s="174">
        <f t="shared" si="360"/>
        <v>0</v>
      </c>
      <c r="N510" s="174">
        <f t="shared" si="360"/>
        <v>0</v>
      </c>
      <c r="O510" s="174">
        <f t="shared" si="360"/>
        <v>0</v>
      </c>
      <c r="P510" s="174">
        <f t="shared" si="360"/>
        <v>0</v>
      </c>
      <c r="Q510" s="174">
        <f t="shared" si="360"/>
        <v>321</v>
      </c>
      <c r="R510" s="174">
        <f t="shared" si="360"/>
        <v>0</v>
      </c>
    </row>
    <row r="511" spans="1:18" s="135" customFormat="1">
      <c r="A511" s="99" t="s">
        <v>46</v>
      </c>
      <c r="B511" s="101">
        <f t="shared" si="361"/>
        <v>912</v>
      </c>
      <c r="C511" s="101" t="s">
        <v>77</v>
      </c>
      <c r="D511" s="101" t="s">
        <v>13</v>
      </c>
      <c r="E511" s="104" t="s">
        <v>629</v>
      </c>
      <c r="F511" s="96">
        <v>610</v>
      </c>
      <c r="G511" s="226"/>
      <c r="H511" s="226"/>
      <c r="I511" s="226">
        <v>321</v>
      </c>
      <c r="J511" s="226"/>
      <c r="K511" s="96"/>
      <c r="L511" s="96"/>
      <c r="M511" s="96"/>
      <c r="N511" s="96"/>
      <c r="O511" s="96">
        <f>G511+K511</f>
        <v>0</v>
      </c>
      <c r="P511" s="96">
        <f>H511+L511</f>
        <v>0</v>
      </c>
      <c r="Q511" s="96">
        <f>I511+M511</f>
        <v>321</v>
      </c>
      <c r="R511" s="96">
        <f>J511+N511</f>
        <v>0</v>
      </c>
    </row>
    <row r="512" spans="1:18" s="135" customFormat="1">
      <c r="A512" s="99" t="s">
        <v>102</v>
      </c>
      <c r="B512" s="101">
        <f t="shared" si="361"/>
        <v>912</v>
      </c>
      <c r="C512" s="101" t="s">
        <v>77</v>
      </c>
      <c r="D512" s="101" t="s">
        <v>13</v>
      </c>
      <c r="E512" s="104" t="s">
        <v>628</v>
      </c>
      <c r="F512" s="101"/>
      <c r="G512" s="237">
        <f>G513</f>
        <v>0</v>
      </c>
      <c r="H512" s="237">
        <f t="shared" ref="H512:R512" si="362">H513</f>
        <v>0</v>
      </c>
      <c r="I512" s="237">
        <f t="shared" si="362"/>
        <v>2125</v>
      </c>
      <c r="J512" s="237">
        <f t="shared" si="362"/>
        <v>0</v>
      </c>
      <c r="K512" s="174">
        <f>K513</f>
        <v>0</v>
      </c>
      <c r="L512" s="174">
        <f t="shared" si="362"/>
        <v>0</v>
      </c>
      <c r="M512" s="174">
        <f t="shared" si="362"/>
        <v>0</v>
      </c>
      <c r="N512" s="174">
        <f t="shared" si="362"/>
        <v>0</v>
      </c>
      <c r="O512" s="174">
        <f>O513</f>
        <v>0</v>
      </c>
      <c r="P512" s="174">
        <f t="shared" si="362"/>
        <v>0</v>
      </c>
      <c r="Q512" s="174">
        <f t="shared" si="362"/>
        <v>2125</v>
      </c>
      <c r="R512" s="174">
        <f t="shared" si="362"/>
        <v>0</v>
      </c>
    </row>
    <row r="513" spans="1:18" s="135" customFormat="1" ht="33">
      <c r="A513" s="99" t="s">
        <v>32</v>
      </c>
      <c r="B513" s="101">
        <f t="shared" si="361"/>
        <v>912</v>
      </c>
      <c r="C513" s="101" t="s">
        <v>77</v>
      </c>
      <c r="D513" s="101" t="s">
        <v>13</v>
      </c>
      <c r="E513" s="104" t="s">
        <v>628</v>
      </c>
      <c r="F513" s="101" t="s">
        <v>33</v>
      </c>
      <c r="G513" s="237">
        <f>G514+G515</f>
        <v>0</v>
      </c>
      <c r="H513" s="237">
        <f t="shared" ref="H513" si="363">H514+H515</f>
        <v>0</v>
      </c>
      <c r="I513" s="237">
        <f t="shared" ref="I513" si="364">I514+I515</f>
        <v>2125</v>
      </c>
      <c r="J513" s="237">
        <f t="shared" ref="J513" si="365">J514+J515</f>
        <v>0</v>
      </c>
      <c r="K513" s="174">
        <f>K514+K515</f>
        <v>0</v>
      </c>
      <c r="L513" s="174">
        <f t="shared" ref="L513:N513" si="366">L514+L515</f>
        <v>0</v>
      </c>
      <c r="M513" s="174">
        <f t="shared" si="366"/>
        <v>0</v>
      </c>
      <c r="N513" s="174">
        <f t="shared" si="366"/>
        <v>0</v>
      </c>
      <c r="O513" s="174">
        <f>O514+O515</f>
        <v>0</v>
      </c>
      <c r="P513" s="174">
        <f t="shared" ref="P513:R513" si="367">P514+P515</f>
        <v>0</v>
      </c>
      <c r="Q513" s="174">
        <f t="shared" si="367"/>
        <v>2125</v>
      </c>
      <c r="R513" s="174">
        <f t="shared" si="367"/>
        <v>0</v>
      </c>
    </row>
    <row r="514" spans="1:18" s="135" customFormat="1">
      <c r="A514" s="99" t="s">
        <v>46</v>
      </c>
      <c r="B514" s="101">
        <f t="shared" si="361"/>
        <v>912</v>
      </c>
      <c r="C514" s="101" t="s">
        <v>77</v>
      </c>
      <c r="D514" s="101" t="s">
        <v>13</v>
      </c>
      <c r="E514" s="104" t="s">
        <v>628</v>
      </c>
      <c r="F514" s="96">
        <v>610</v>
      </c>
      <c r="G514" s="226"/>
      <c r="H514" s="226"/>
      <c r="I514" s="226">
        <v>1645</v>
      </c>
      <c r="J514" s="226"/>
      <c r="K514" s="96"/>
      <c r="L514" s="96"/>
      <c r="M514" s="96"/>
      <c r="N514" s="96"/>
      <c r="O514" s="96">
        <f t="shared" ref="O514:O515" si="368">G514+K514</f>
        <v>0</v>
      </c>
      <c r="P514" s="96">
        <f t="shared" ref="P514:P515" si="369">H514+L514</f>
        <v>0</v>
      </c>
      <c r="Q514" s="96">
        <f t="shared" ref="Q514:Q515" si="370">I514+M514</f>
        <v>1645</v>
      </c>
      <c r="R514" s="96">
        <f t="shared" ref="R514:R515" si="371">J514+N514</f>
        <v>0</v>
      </c>
    </row>
    <row r="515" spans="1:18" s="135" customFormat="1">
      <c r="A515" s="99" t="s">
        <v>94</v>
      </c>
      <c r="B515" s="101">
        <f t="shared" si="361"/>
        <v>912</v>
      </c>
      <c r="C515" s="101" t="s">
        <v>77</v>
      </c>
      <c r="D515" s="101" t="s">
        <v>13</v>
      </c>
      <c r="E515" s="104" t="s">
        <v>628</v>
      </c>
      <c r="F515" s="96">
        <v>620</v>
      </c>
      <c r="G515" s="226"/>
      <c r="H515" s="226"/>
      <c r="I515" s="226">
        <v>480</v>
      </c>
      <c r="J515" s="226"/>
      <c r="K515" s="96"/>
      <c r="L515" s="96"/>
      <c r="M515" s="96"/>
      <c r="N515" s="96"/>
      <c r="O515" s="96">
        <f t="shared" si="368"/>
        <v>0</v>
      </c>
      <c r="P515" s="96">
        <f t="shared" si="369"/>
        <v>0</v>
      </c>
      <c r="Q515" s="96">
        <f t="shared" si="370"/>
        <v>480</v>
      </c>
      <c r="R515" s="96">
        <f t="shared" si="371"/>
        <v>0</v>
      </c>
    </row>
    <row r="516" spans="1:18" s="135" customFormat="1" ht="33">
      <c r="A516" s="99" t="s">
        <v>103</v>
      </c>
      <c r="B516" s="101">
        <f>B514</f>
        <v>912</v>
      </c>
      <c r="C516" s="101" t="s">
        <v>77</v>
      </c>
      <c r="D516" s="101" t="s">
        <v>13</v>
      </c>
      <c r="E516" s="104" t="s">
        <v>627</v>
      </c>
      <c r="F516" s="101"/>
      <c r="G516" s="237">
        <f t="shared" ref="G516:R516" si="372">G517</f>
        <v>0</v>
      </c>
      <c r="H516" s="237">
        <f t="shared" si="372"/>
        <v>0</v>
      </c>
      <c r="I516" s="237">
        <f t="shared" si="372"/>
        <v>1215</v>
      </c>
      <c r="J516" s="237">
        <f t="shared" si="372"/>
        <v>0</v>
      </c>
      <c r="K516" s="174">
        <f t="shared" si="372"/>
        <v>0</v>
      </c>
      <c r="L516" s="174">
        <f t="shared" si="372"/>
        <v>0</v>
      </c>
      <c r="M516" s="174">
        <f t="shared" si="372"/>
        <v>0</v>
      </c>
      <c r="N516" s="174">
        <f t="shared" si="372"/>
        <v>0</v>
      </c>
      <c r="O516" s="174">
        <f t="shared" si="372"/>
        <v>0</v>
      </c>
      <c r="P516" s="174">
        <f t="shared" si="372"/>
        <v>0</v>
      </c>
      <c r="Q516" s="174">
        <f t="shared" si="372"/>
        <v>1215</v>
      </c>
      <c r="R516" s="174">
        <f t="shared" si="372"/>
        <v>0</v>
      </c>
    </row>
    <row r="517" spans="1:18" s="135" customFormat="1" ht="33">
      <c r="A517" s="99" t="s">
        <v>32</v>
      </c>
      <c r="B517" s="101">
        <f t="shared" si="361"/>
        <v>912</v>
      </c>
      <c r="C517" s="101" t="s">
        <v>77</v>
      </c>
      <c r="D517" s="101" t="s">
        <v>13</v>
      </c>
      <c r="E517" s="104" t="s">
        <v>627</v>
      </c>
      <c r="F517" s="101" t="s">
        <v>33</v>
      </c>
      <c r="G517" s="237">
        <f t="shared" ref="G517:J517" si="373">G518+G519</f>
        <v>0</v>
      </c>
      <c r="H517" s="237">
        <f t="shared" si="373"/>
        <v>0</v>
      </c>
      <c r="I517" s="237">
        <f t="shared" si="373"/>
        <v>1215</v>
      </c>
      <c r="J517" s="237">
        <f t="shared" si="373"/>
        <v>0</v>
      </c>
      <c r="K517" s="174">
        <f t="shared" ref="K517:R517" si="374">K518+K519</f>
        <v>0</v>
      </c>
      <c r="L517" s="174">
        <f t="shared" si="374"/>
        <v>0</v>
      </c>
      <c r="M517" s="174">
        <f t="shared" si="374"/>
        <v>0</v>
      </c>
      <c r="N517" s="174">
        <f t="shared" si="374"/>
        <v>0</v>
      </c>
      <c r="O517" s="174">
        <f t="shared" si="374"/>
        <v>0</v>
      </c>
      <c r="P517" s="174">
        <f t="shared" si="374"/>
        <v>0</v>
      </c>
      <c r="Q517" s="174">
        <f t="shared" si="374"/>
        <v>1215</v>
      </c>
      <c r="R517" s="174">
        <f t="shared" si="374"/>
        <v>0</v>
      </c>
    </row>
    <row r="518" spans="1:18" s="135" customFormat="1">
      <c r="A518" s="99" t="s">
        <v>46</v>
      </c>
      <c r="B518" s="101">
        <f t="shared" si="361"/>
        <v>912</v>
      </c>
      <c r="C518" s="101" t="s">
        <v>77</v>
      </c>
      <c r="D518" s="101" t="s">
        <v>13</v>
      </c>
      <c r="E518" s="104" t="s">
        <v>627</v>
      </c>
      <c r="F518" s="96">
        <v>610</v>
      </c>
      <c r="G518" s="226"/>
      <c r="H518" s="226"/>
      <c r="I518" s="226">
        <f>45-18</f>
        <v>27</v>
      </c>
      <c r="J518" s="226"/>
      <c r="K518" s="96"/>
      <c r="L518" s="96"/>
      <c r="M518" s="96"/>
      <c r="N518" s="96"/>
      <c r="O518" s="96">
        <f t="shared" ref="O518:O519" si="375">G518+K518</f>
        <v>0</v>
      </c>
      <c r="P518" s="96">
        <f t="shared" ref="P518:P519" si="376">H518+L518</f>
        <v>0</v>
      </c>
      <c r="Q518" s="96">
        <f t="shared" ref="Q518:Q519" si="377">I518+M518</f>
        <v>27</v>
      </c>
      <c r="R518" s="96">
        <f t="shared" ref="R518:R519" si="378">J518+N518</f>
        <v>0</v>
      </c>
    </row>
    <row r="519" spans="1:18" s="135" customFormat="1">
      <c r="A519" s="99" t="s">
        <v>94</v>
      </c>
      <c r="B519" s="101">
        <f t="shared" si="361"/>
        <v>912</v>
      </c>
      <c r="C519" s="101" t="s">
        <v>77</v>
      </c>
      <c r="D519" s="101" t="s">
        <v>13</v>
      </c>
      <c r="E519" s="104" t="s">
        <v>627</v>
      </c>
      <c r="F519" s="96">
        <v>620</v>
      </c>
      <c r="G519" s="226"/>
      <c r="H519" s="226"/>
      <c r="I519" s="226">
        <v>1188</v>
      </c>
      <c r="J519" s="226"/>
      <c r="K519" s="96"/>
      <c r="L519" s="96"/>
      <c r="M519" s="96"/>
      <c r="N519" s="96"/>
      <c r="O519" s="96">
        <f t="shared" si="375"/>
        <v>0</v>
      </c>
      <c r="P519" s="96">
        <f t="shared" si="376"/>
        <v>0</v>
      </c>
      <c r="Q519" s="96">
        <f t="shared" si="377"/>
        <v>1188</v>
      </c>
      <c r="R519" s="96">
        <f t="shared" si="378"/>
        <v>0</v>
      </c>
    </row>
    <row r="520" spans="1:18">
      <c r="A520" s="12"/>
      <c r="B520" s="10"/>
      <c r="C520" s="10"/>
      <c r="D520" s="10"/>
      <c r="E520" s="11"/>
      <c r="F520" s="9"/>
      <c r="G520" s="226"/>
      <c r="H520" s="226"/>
      <c r="I520" s="226"/>
      <c r="J520" s="233"/>
      <c r="K520" s="96"/>
      <c r="L520" s="96"/>
      <c r="M520" s="96"/>
      <c r="N520" s="170"/>
      <c r="O520" s="96"/>
      <c r="P520" s="96"/>
      <c r="Q520" s="96"/>
      <c r="R520" s="170"/>
    </row>
    <row r="521" spans="1:18" ht="37.5">
      <c r="A521" s="25" t="s">
        <v>104</v>
      </c>
      <c r="B521" s="26">
        <v>912</v>
      </c>
      <c r="C521" s="26" t="s">
        <v>77</v>
      </c>
      <c r="D521" s="26" t="s">
        <v>30</v>
      </c>
      <c r="E521" s="49"/>
      <c r="F521" s="44"/>
      <c r="G521" s="238">
        <f>G522+G527</f>
        <v>74</v>
      </c>
      <c r="H521" s="238">
        <f t="shared" ref="H521:J521" si="379">H522+H527</f>
        <v>0</v>
      </c>
      <c r="I521" s="238">
        <f t="shared" si="379"/>
        <v>74</v>
      </c>
      <c r="J521" s="238">
        <f t="shared" si="379"/>
        <v>0</v>
      </c>
      <c r="K521" s="112">
        <f>K522+K527</f>
        <v>0</v>
      </c>
      <c r="L521" s="112">
        <f t="shared" ref="L521:N521" si="380">L522+L527</f>
        <v>0</v>
      </c>
      <c r="M521" s="112">
        <f t="shared" si="380"/>
        <v>0</v>
      </c>
      <c r="N521" s="112">
        <f t="shared" si="380"/>
        <v>0</v>
      </c>
      <c r="O521" s="112">
        <f>O522+O527</f>
        <v>74</v>
      </c>
      <c r="P521" s="112">
        <f t="shared" ref="P521:R521" si="381">P522+P527</f>
        <v>0</v>
      </c>
      <c r="Q521" s="112">
        <f t="shared" si="381"/>
        <v>74</v>
      </c>
      <c r="R521" s="112">
        <f t="shared" si="381"/>
        <v>0</v>
      </c>
    </row>
    <row r="522" spans="1:18" ht="33">
      <c r="A522" s="99" t="s">
        <v>551</v>
      </c>
      <c r="B522" s="10">
        <v>912</v>
      </c>
      <c r="C522" s="10" t="s">
        <v>77</v>
      </c>
      <c r="D522" s="10" t="s">
        <v>30</v>
      </c>
      <c r="E522" s="11" t="s">
        <v>342</v>
      </c>
      <c r="F522" s="10"/>
      <c r="G522" s="226">
        <f t="shared" ref="G522:R530" si="382">G523</f>
        <v>74</v>
      </c>
      <c r="H522" s="226">
        <f t="shared" si="382"/>
        <v>0</v>
      </c>
      <c r="I522" s="226">
        <f t="shared" si="382"/>
        <v>0</v>
      </c>
      <c r="J522" s="226">
        <f t="shared" si="382"/>
        <v>0</v>
      </c>
      <c r="K522" s="96">
        <f t="shared" si="382"/>
        <v>0</v>
      </c>
      <c r="L522" s="96">
        <f t="shared" si="382"/>
        <v>0</v>
      </c>
      <c r="M522" s="96">
        <f t="shared" si="382"/>
        <v>0</v>
      </c>
      <c r="N522" s="96">
        <f t="shared" si="382"/>
        <v>0</v>
      </c>
      <c r="O522" s="96">
        <f t="shared" si="382"/>
        <v>74</v>
      </c>
      <c r="P522" s="96">
        <f t="shared" si="382"/>
        <v>0</v>
      </c>
      <c r="Q522" s="96">
        <f t="shared" si="382"/>
        <v>0</v>
      </c>
      <c r="R522" s="96">
        <f t="shared" si="382"/>
        <v>0</v>
      </c>
    </row>
    <row r="523" spans="1:18">
      <c r="A523" s="12" t="s">
        <v>15</v>
      </c>
      <c r="B523" s="10">
        <v>912</v>
      </c>
      <c r="C523" s="10" t="s">
        <v>77</v>
      </c>
      <c r="D523" s="10" t="s">
        <v>30</v>
      </c>
      <c r="E523" s="11" t="s">
        <v>346</v>
      </c>
      <c r="F523" s="10"/>
      <c r="G523" s="226">
        <f t="shared" si="382"/>
        <v>74</v>
      </c>
      <c r="H523" s="226">
        <f t="shared" si="382"/>
        <v>0</v>
      </c>
      <c r="I523" s="226">
        <f t="shared" si="382"/>
        <v>0</v>
      </c>
      <c r="J523" s="226">
        <f t="shared" si="382"/>
        <v>0</v>
      </c>
      <c r="K523" s="96">
        <f t="shared" si="382"/>
        <v>0</v>
      </c>
      <c r="L523" s="96">
        <f t="shared" si="382"/>
        <v>0</v>
      </c>
      <c r="M523" s="96">
        <f t="shared" si="382"/>
        <v>0</v>
      </c>
      <c r="N523" s="96">
        <f t="shared" si="382"/>
        <v>0</v>
      </c>
      <c r="O523" s="96">
        <f t="shared" si="382"/>
        <v>74</v>
      </c>
      <c r="P523" s="96">
        <f t="shared" si="382"/>
        <v>0</v>
      </c>
      <c r="Q523" s="96">
        <f t="shared" si="382"/>
        <v>0</v>
      </c>
      <c r="R523" s="96">
        <f t="shared" si="382"/>
        <v>0</v>
      </c>
    </row>
    <row r="524" spans="1:18" ht="33">
      <c r="A524" s="12" t="s">
        <v>105</v>
      </c>
      <c r="B524" s="10">
        <v>912</v>
      </c>
      <c r="C524" s="10" t="s">
        <v>77</v>
      </c>
      <c r="D524" s="10" t="s">
        <v>30</v>
      </c>
      <c r="E524" s="11" t="s">
        <v>358</v>
      </c>
      <c r="F524" s="10"/>
      <c r="G524" s="226">
        <f t="shared" si="382"/>
        <v>74</v>
      </c>
      <c r="H524" s="226">
        <f t="shared" si="382"/>
        <v>0</v>
      </c>
      <c r="I524" s="226">
        <f t="shared" si="382"/>
        <v>0</v>
      </c>
      <c r="J524" s="226">
        <f t="shared" si="382"/>
        <v>0</v>
      </c>
      <c r="K524" s="96">
        <f t="shared" si="382"/>
        <v>0</v>
      </c>
      <c r="L524" s="96">
        <f t="shared" si="382"/>
        <v>0</v>
      </c>
      <c r="M524" s="96">
        <f t="shared" si="382"/>
        <v>0</v>
      </c>
      <c r="N524" s="96">
        <f t="shared" si="382"/>
        <v>0</v>
      </c>
      <c r="O524" s="96">
        <f t="shared" si="382"/>
        <v>74</v>
      </c>
      <c r="P524" s="96">
        <f t="shared" si="382"/>
        <v>0</v>
      </c>
      <c r="Q524" s="96">
        <f t="shared" si="382"/>
        <v>0</v>
      </c>
      <c r="R524" s="96">
        <f t="shared" si="382"/>
        <v>0</v>
      </c>
    </row>
    <row r="525" spans="1:18" ht="33">
      <c r="A525" s="12" t="s">
        <v>172</v>
      </c>
      <c r="B525" s="10">
        <v>912</v>
      </c>
      <c r="C525" s="10" t="s">
        <v>77</v>
      </c>
      <c r="D525" s="10" t="s">
        <v>30</v>
      </c>
      <c r="E525" s="11" t="s">
        <v>358</v>
      </c>
      <c r="F525" s="10" t="s">
        <v>16</v>
      </c>
      <c r="G525" s="226">
        <f t="shared" si="382"/>
        <v>74</v>
      </c>
      <c r="H525" s="226">
        <f t="shared" si="382"/>
        <v>0</v>
      </c>
      <c r="I525" s="226">
        <f t="shared" si="382"/>
        <v>0</v>
      </c>
      <c r="J525" s="226">
        <f t="shared" si="382"/>
        <v>0</v>
      </c>
      <c r="K525" s="96">
        <f t="shared" si="382"/>
        <v>0</v>
      </c>
      <c r="L525" s="96">
        <f t="shared" si="382"/>
        <v>0</v>
      </c>
      <c r="M525" s="96">
        <f t="shared" si="382"/>
        <v>0</v>
      </c>
      <c r="N525" s="96">
        <f t="shared" si="382"/>
        <v>0</v>
      </c>
      <c r="O525" s="96">
        <f t="shared" si="382"/>
        <v>74</v>
      </c>
      <c r="P525" s="96">
        <f t="shared" si="382"/>
        <v>0</v>
      </c>
      <c r="Q525" s="96">
        <f t="shared" si="382"/>
        <v>0</v>
      </c>
      <c r="R525" s="96">
        <f t="shared" si="382"/>
        <v>0</v>
      </c>
    </row>
    <row r="526" spans="1:18" ht="33">
      <c r="A526" s="12" t="s">
        <v>44</v>
      </c>
      <c r="B526" s="10">
        <v>912</v>
      </c>
      <c r="C526" s="10" t="s">
        <v>77</v>
      </c>
      <c r="D526" s="10" t="s">
        <v>30</v>
      </c>
      <c r="E526" s="11" t="s">
        <v>358</v>
      </c>
      <c r="F526" s="10" t="s">
        <v>51</v>
      </c>
      <c r="G526" s="226">
        <v>74</v>
      </c>
      <c r="H526" s="226"/>
      <c r="I526" s="226"/>
      <c r="J526" s="226"/>
      <c r="K526" s="96"/>
      <c r="L526" s="96"/>
      <c r="M526" s="96"/>
      <c r="N526" s="96"/>
      <c r="O526" s="96">
        <f>G526+K526</f>
        <v>74</v>
      </c>
      <c r="P526" s="96">
        <f>H526+L526</f>
        <v>0</v>
      </c>
      <c r="Q526" s="96">
        <f>I526+M526</f>
        <v>0</v>
      </c>
      <c r="R526" s="96">
        <f>J526+N526</f>
        <v>0</v>
      </c>
    </row>
    <row r="527" spans="1:18">
      <c r="A527" s="188" t="s">
        <v>17</v>
      </c>
      <c r="B527" s="10">
        <v>912</v>
      </c>
      <c r="C527" s="10" t="s">
        <v>77</v>
      </c>
      <c r="D527" s="10" t="s">
        <v>30</v>
      </c>
      <c r="E527" s="9" t="s">
        <v>55</v>
      </c>
      <c r="F527" s="10"/>
      <c r="G527" s="226">
        <f t="shared" si="382"/>
        <v>0</v>
      </c>
      <c r="H527" s="226">
        <f t="shared" si="382"/>
        <v>0</v>
      </c>
      <c r="I527" s="226">
        <f t="shared" si="382"/>
        <v>74</v>
      </c>
      <c r="J527" s="226">
        <f t="shared" si="382"/>
        <v>0</v>
      </c>
      <c r="K527" s="96">
        <f t="shared" si="382"/>
        <v>0</v>
      </c>
      <c r="L527" s="96">
        <f t="shared" si="382"/>
        <v>0</v>
      </c>
      <c r="M527" s="96">
        <f t="shared" si="382"/>
        <v>0</v>
      </c>
      <c r="N527" s="96">
        <f t="shared" si="382"/>
        <v>0</v>
      </c>
      <c r="O527" s="96">
        <f t="shared" si="382"/>
        <v>0</v>
      </c>
      <c r="P527" s="96">
        <f t="shared" si="382"/>
        <v>0</v>
      </c>
      <c r="Q527" s="96">
        <f t="shared" si="382"/>
        <v>74</v>
      </c>
      <c r="R527" s="96">
        <f t="shared" si="382"/>
        <v>0</v>
      </c>
    </row>
    <row r="528" spans="1:18">
      <c r="A528" s="12" t="s">
        <v>15</v>
      </c>
      <c r="B528" s="10">
        <v>912</v>
      </c>
      <c r="C528" s="10" t="s">
        <v>77</v>
      </c>
      <c r="D528" s="10" t="s">
        <v>30</v>
      </c>
      <c r="E528" s="11" t="s">
        <v>60</v>
      </c>
      <c r="F528" s="10"/>
      <c r="G528" s="226">
        <f t="shared" si="382"/>
        <v>0</v>
      </c>
      <c r="H528" s="226">
        <f t="shared" si="382"/>
        <v>0</v>
      </c>
      <c r="I528" s="226">
        <f t="shared" si="382"/>
        <v>74</v>
      </c>
      <c r="J528" s="226">
        <f t="shared" si="382"/>
        <v>0</v>
      </c>
      <c r="K528" s="96">
        <f t="shared" si="382"/>
        <v>0</v>
      </c>
      <c r="L528" s="96">
        <f t="shared" si="382"/>
        <v>0</v>
      </c>
      <c r="M528" s="96">
        <f t="shared" si="382"/>
        <v>0</v>
      </c>
      <c r="N528" s="96">
        <f t="shared" si="382"/>
        <v>0</v>
      </c>
      <c r="O528" s="96">
        <f t="shared" si="382"/>
        <v>0</v>
      </c>
      <c r="P528" s="96">
        <f t="shared" si="382"/>
        <v>0</v>
      </c>
      <c r="Q528" s="96">
        <f t="shared" si="382"/>
        <v>74</v>
      </c>
      <c r="R528" s="96">
        <f t="shared" si="382"/>
        <v>0</v>
      </c>
    </row>
    <row r="529" spans="1:18" ht="33">
      <c r="A529" s="12" t="s">
        <v>105</v>
      </c>
      <c r="B529" s="10">
        <v>912</v>
      </c>
      <c r="C529" s="10" t="s">
        <v>77</v>
      </c>
      <c r="D529" s="10" t="s">
        <v>30</v>
      </c>
      <c r="E529" s="11" t="s">
        <v>636</v>
      </c>
      <c r="F529" s="10"/>
      <c r="G529" s="226">
        <f t="shared" si="382"/>
        <v>0</v>
      </c>
      <c r="H529" s="226">
        <f t="shared" si="382"/>
        <v>0</v>
      </c>
      <c r="I529" s="226">
        <f t="shared" si="382"/>
        <v>74</v>
      </c>
      <c r="J529" s="226">
        <f t="shared" si="382"/>
        <v>0</v>
      </c>
      <c r="K529" s="96">
        <f t="shared" si="382"/>
        <v>0</v>
      </c>
      <c r="L529" s="96">
        <f t="shared" si="382"/>
        <v>0</v>
      </c>
      <c r="M529" s="96">
        <f t="shared" si="382"/>
        <v>0</v>
      </c>
      <c r="N529" s="96">
        <f t="shared" si="382"/>
        <v>0</v>
      </c>
      <c r="O529" s="96">
        <f t="shared" si="382"/>
        <v>0</v>
      </c>
      <c r="P529" s="96">
        <f t="shared" si="382"/>
        <v>0</v>
      </c>
      <c r="Q529" s="96">
        <f t="shared" si="382"/>
        <v>74</v>
      </c>
      <c r="R529" s="96">
        <f t="shared" si="382"/>
        <v>0</v>
      </c>
    </row>
    <row r="530" spans="1:18" ht="33">
      <c r="A530" s="12" t="s">
        <v>172</v>
      </c>
      <c r="B530" s="10">
        <v>912</v>
      </c>
      <c r="C530" s="10" t="s">
        <v>77</v>
      </c>
      <c r="D530" s="10" t="s">
        <v>30</v>
      </c>
      <c r="E530" s="11" t="s">
        <v>636</v>
      </c>
      <c r="F530" s="10" t="s">
        <v>16</v>
      </c>
      <c r="G530" s="226">
        <f t="shared" si="382"/>
        <v>0</v>
      </c>
      <c r="H530" s="226">
        <f t="shared" si="382"/>
        <v>0</v>
      </c>
      <c r="I530" s="226">
        <f t="shared" si="382"/>
        <v>74</v>
      </c>
      <c r="J530" s="226">
        <f t="shared" si="382"/>
        <v>0</v>
      </c>
      <c r="K530" s="96">
        <f t="shared" si="382"/>
        <v>0</v>
      </c>
      <c r="L530" s="96">
        <f t="shared" si="382"/>
        <v>0</v>
      </c>
      <c r="M530" s="96">
        <f t="shared" si="382"/>
        <v>0</v>
      </c>
      <c r="N530" s="96">
        <f t="shared" si="382"/>
        <v>0</v>
      </c>
      <c r="O530" s="96">
        <f t="shared" si="382"/>
        <v>0</v>
      </c>
      <c r="P530" s="96">
        <f t="shared" si="382"/>
        <v>0</v>
      </c>
      <c r="Q530" s="96">
        <f t="shared" si="382"/>
        <v>74</v>
      </c>
      <c r="R530" s="96">
        <f t="shared" si="382"/>
        <v>0</v>
      </c>
    </row>
    <row r="531" spans="1:18" ht="33">
      <c r="A531" s="12" t="s">
        <v>44</v>
      </c>
      <c r="B531" s="10">
        <v>912</v>
      </c>
      <c r="C531" s="10" t="s">
        <v>77</v>
      </c>
      <c r="D531" s="10" t="s">
        <v>30</v>
      </c>
      <c r="E531" s="11" t="s">
        <v>636</v>
      </c>
      <c r="F531" s="10" t="s">
        <v>51</v>
      </c>
      <c r="G531" s="226"/>
      <c r="H531" s="226"/>
      <c r="I531" s="226">
        <v>74</v>
      </c>
      <c r="J531" s="226"/>
      <c r="K531" s="96"/>
      <c r="L531" s="96"/>
      <c r="M531" s="96"/>
      <c r="N531" s="96"/>
      <c r="O531" s="96">
        <f>G531+K531</f>
        <v>0</v>
      </c>
      <c r="P531" s="96">
        <f>H531+L531</f>
        <v>0</v>
      </c>
      <c r="Q531" s="96">
        <f>I531+M531</f>
        <v>74</v>
      </c>
      <c r="R531" s="96">
        <f>J531+N531</f>
        <v>0</v>
      </c>
    </row>
    <row r="532" spans="1:18">
      <c r="A532" s="12"/>
      <c r="B532" s="10"/>
      <c r="C532" s="10"/>
      <c r="D532" s="10"/>
      <c r="E532" s="11"/>
      <c r="F532" s="10"/>
      <c r="G532" s="226"/>
      <c r="H532" s="226"/>
      <c r="I532" s="226"/>
      <c r="J532" s="239"/>
      <c r="K532" s="96"/>
      <c r="L532" s="96"/>
      <c r="M532" s="96"/>
      <c r="N532" s="175"/>
      <c r="O532" s="96"/>
      <c r="P532" s="96"/>
      <c r="Q532" s="96"/>
      <c r="R532" s="175"/>
    </row>
    <row r="533" spans="1:18" ht="40.5">
      <c r="A533" s="21" t="s">
        <v>257</v>
      </c>
      <c r="B533" s="22">
        <v>913</v>
      </c>
      <c r="C533" s="22"/>
      <c r="D533" s="22"/>
      <c r="E533" s="24"/>
      <c r="F533" s="22"/>
      <c r="G533" s="231">
        <f t="shared" ref="G533:J533" si="383">G534+G571+G639+G658+G618</f>
        <v>2460914</v>
      </c>
      <c r="H533" s="231">
        <f t="shared" si="383"/>
        <v>33519</v>
      </c>
      <c r="I533" s="231">
        <f t="shared" si="383"/>
        <v>2457204</v>
      </c>
      <c r="J533" s="231">
        <f t="shared" si="383"/>
        <v>33519</v>
      </c>
      <c r="K533" s="168">
        <f t="shared" ref="K533:R533" si="384">K534+K571+K639+K658+K618</f>
        <v>0</v>
      </c>
      <c r="L533" s="168">
        <f t="shared" si="384"/>
        <v>0</v>
      </c>
      <c r="M533" s="168">
        <f t="shared" si="384"/>
        <v>0</v>
      </c>
      <c r="N533" s="168">
        <f t="shared" si="384"/>
        <v>0</v>
      </c>
      <c r="O533" s="168">
        <f t="shared" si="384"/>
        <v>2460914</v>
      </c>
      <c r="P533" s="168">
        <f t="shared" si="384"/>
        <v>33519</v>
      </c>
      <c r="Q533" s="168">
        <f t="shared" si="384"/>
        <v>2457204</v>
      </c>
      <c r="R533" s="168">
        <f t="shared" si="384"/>
        <v>33519</v>
      </c>
    </row>
    <row r="534" spans="1:18" ht="24" customHeight="1">
      <c r="A534" s="25" t="s">
        <v>107</v>
      </c>
      <c r="B534" s="59">
        <v>913</v>
      </c>
      <c r="C534" s="26" t="s">
        <v>39</v>
      </c>
      <c r="D534" s="26" t="s">
        <v>13</v>
      </c>
      <c r="E534" s="27"/>
      <c r="F534" s="26"/>
      <c r="G534" s="224">
        <f>G535</f>
        <v>1232103</v>
      </c>
      <c r="H534" s="224">
        <f t="shared" ref="H534:R534" si="385">H535</f>
        <v>0</v>
      </c>
      <c r="I534" s="224">
        <f t="shared" si="385"/>
        <v>1234008</v>
      </c>
      <c r="J534" s="224">
        <f t="shared" si="385"/>
        <v>0</v>
      </c>
      <c r="K534" s="163">
        <f>K535</f>
        <v>0</v>
      </c>
      <c r="L534" s="163">
        <f t="shared" si="385"/>
        <v>0</v>
      </c>
      <c r="M534" s="163">
        <f t="shared" si="385"/>
        <v>0</v>
      </c>
      <c r="N534" s="163">
        <f t="shared" si="385"/>
        <v>0</v>
      </c>
      <c r="O534" s="163">
        <f>O535</f>
        <v>1232103</v>
      </c>
      <c r="P534" s="163">
        <f t="shared" si="385"/>
        <v>0</v>
      </c>
      <c r="Q534" s="163">
        <f t="shared" si="385"/>
        <v>1234008</v>
      </c>
      <c r="R534" s="163">
        <f t="shared" si="385"/>
        <v>0</v>
      </c>
    </row>
    <row r="535" spans="1:18" ht="37.5" customHeight="1">
      <c r="A535" s="12" t="s">
        <v>515</v>
      </c>
      <c r="B535" s="60">
        <v>913</v>
      </c>
      <c r="C535" s="10" t="s">
        <v>39</v>
      </c>
      <c r="D535" s="10" t="s">
        <v>13</v>
      </c>
      <c r="E535" s="10" t="s">
        <v>478</v>
      </c>
      <c r="F535" s="10"/>
      <c r="G535" s="225">
        <f>G536+G541+G546+G550+G554+G567</f>
        <v>1232103</v>
      </c>
      <c r="H535" s="225">
        <f t="shared" ref="H535:J535" si="386">H536+H541+H546+H550+H554+H567</f>
        <v>0</v>
      </c>
      <c r="I535" s="225">
        <f t="shared" si="386"/>
        <v>1234008</v>
      </c>
      <c r="J535" s="225">
        <f t="shared" si="386"/>
        <v>0</v>
      </c>
      <c r="K535" s="161">
        <f>K536+K541+K546+K550+K554+K567</f>
        <v>0</v>
      </c>
      <c r="L535" s="161">
        <f t="shared" ref="L535:N535" si="387">L536+L541+L546+L550+L554+L567</f>
        <v>0</v>
      </c>
      <c r="M535" s="161">
        <f t="shared" si="387"/>
        <v>0</v>
      </c>
      <c r="N535" s="161">
        <f t="shared" si="387"/>
        <v>0</v>
      </c>
      <c r="O535" s="161">
        <f>O536+O541+O546+O550+O554+O567</f>
        <v>1232103</v>
      </c>
      <c r="P535" s="161">
        <f t="shared" ref="P535:R535" si="388">P536+P541+P546+P550+P554+P567</f>
        <v>0</v>
      </c>
      <c r="Q535" s="161">
        <f t="shared" si="388"/>
        <v>1234008</v>
      </c>
      <c r="R535" s="161">
        <f t="shared" si="388"/>
        <v>0</v>
      </c>
    </row>
    <row r="536" spans="1:18" ht="33">
      <c r="A536" s="12" t="s">
        <v>343</v>
      </c>
      <c r="B536" s="60">
        <v>913</v>
      </c>
      <c r="C536" s="10" t="s">
        <v>39</v>
      </c>
      <c r="D536" s="10" t="s">
        <v>13</v>
      </c>
      <c r="E536" s="10" t="s">
        <v>513</v>
      </c>
      <c r="F536" s="60"/>
      <c r="G536" s="227">
        <f t="shared" ref="G536:R537" si="389">G537</f>
        <v>844805</v>
      </c>
      <c r="H536" s="227">
        <f t="shared" si="389"/>
        <v>0</v>
      </c>
      <c r="I536" s="227">
        <f t="shared" si="389"/>
        <v>844805</v>
      </c>
      <c r="J536" s="227">
        <f t="shared" si="389"/>
        <v>0</v>
      </c>
      <c r="K536" s="164">
        <f t="shared" si="389"/>
        <v>0</v>
      </c>
      <c r="L536" s="164">
        <f t="shared" si="389"/>
        <v>0</v>
      </c>
      <c r="M536" s="164">
        <f t="shared" si="389"/>
        <v>0</v>
      </c>
      <c r="N536" s="164">
        <f t="shared" si="389"/>
        <v>0</v>
      </c>
      <c r="O536" s="164">
        <f t="shared" si="389"/>
        <v>844805</v>
      </c>
      <c r="P536" s="164">
        <f t="shared" si="389"/>
        <v>0</v>
      </c>
      <c r="Q536" s="164">
        <f t="shared" si="389"/>
        <v>844805</v>
      </c>
      <c r="R536" s="164">
        <f t="shared" si="389"/>
        <v>0</v>
      </c>
    </row>
    <row r="537" spans="1:18">
      <c r="A537" s="13" t="s">
        <v>109</v>
      </c>
      <c r="B537" s="60">
        <v>913</v>
      </c>
      <c r="C537" s="10" t="s">
        <v>39</v>
      </c>
      <c r="D537" s="10" t="s">
        <v>13</v>
      </c>
      <c r="E537" s="10" t="s">
        <v>514</v>
      </c>
      <c r="F537" s="60"/>
      <c r="G537" s="227">
        <f t="shared" si="389"/>
        <v>844805</v>
      </c>
      <c r="H537" s="227">
        <f t="shared" si="389"/>
        <v>0</v>
      </c>
      <c r="I537" s="227">
        <f t="shared" si="389"/>
        <v>844805</v>
      </c>
      <c r="J537" s="227">
        <f t="shared" si="389"/>
        <v>0</v>
      </c>
      <c r="K537" s="164">
        <f t="shared" si="389"/>
        <v>0</v>
      </c>
      <c r="L537" s="164">
        <f t="shared" si="389"/>
        <v>0</v>
      </c>
      <c r="M537" s="164">
        <f t="shared" si="389"/>
        <v>0</v>
      </c>
      <c r="N537" s="164">
        <f t="shared" si="389"/>
        <v>0</v>
      </c>
      <c r="O537" s="164">
        <f t="shared" si="389"/>
        <v>844805</v>
      </c>
      <c r="P537" s="164">
        <f t="shared" si="389"/>
        <v>0</v>
      </c>
      <c r="Q537" s="164">
        <f t="shared" si="389"/>
        <v>844805</v>
      </c>
      <c r="R537" s="164">
        <f t="shared" si="389"/>
        <v>0</v>
      </c>
    </row>
    <row r="538" spans="1:18" ht="33">
      <c r="A538" s="13" t="s">
        <v>32</v>
      </c>
      <c r="B538" s="60">
        <v>913</v>
      </c>
      <c r="C538" s="10" t="s">
        <v>39</v>
      </c>
      <c r="D538" s="10" t="s">
        <v>13</v>
      </c>
      <c r="E538" s="10" t="s">
        <v>514</v>
      </c>
      <c r="F538" s="60" t="s">
        <v>33</v>
      </c>
      <c r="G538" s="225">
        <f t="shared" ref="G538:J538" si="390">G539+G540</f>
        <v>844805</v>
      </c>
      <c r="H538" s="225">
        <f t="shared" si="390"/>
        <v>0</v>
      </c>
      <c r="I538" s="225">
        <f t="shared" si="390"/>
        <v>844805</v>
      </c>
      <c r="J538" s="225">
        <f t="shared" si="390"/>
        <v>0</v>
      </c>
      <c r="K538" s="161">
        <f t="shared" ref="K538:R538" si="391">K539+K540</f>
        <v>0</v>
      </c>
      <c r="L538" s="161">
        <f t="shared" si="391"/>
        <v>0</v>
      </c>
      <c r="M538" s="161">
        <f t="shared" si="391"/>
        <v>0</v>
      </c>
      <c r="N538" s="161">
        <f t="shared" si="391"/>
        <v>0</v>
      </c>
      <c r="O538" s="161">
        <f t="shared" si="391"/>
        <v>844805</v>
      </c>
      <c r="P538" s="161">
        <f t="shared" si="391"/>
        <v>0</v>
      </c>
      <c r="Q538" s="161">
        <f t="shared" si="391"/>
        <v>844805</v>
      </c>
      <c r="R538" s="161">
        <f t="shared" si="391"/>
        <v>0</v>
      </c>
    </row>
    <row r="539" spans="1:18">
      <c r="A539" s="13" t="s">
        <v>46</v>
      </c>
      <c r="B539" s="60">
        <v>913</v>
      </c>
      <c r="C539" s="10" t="s">
        <v>39</v>
      </c>
      <c r="D539" s="10" t="s">
        <v>13</v>
      </c>
      <c r="E539" s="10" t="s">
        <v>514</v>
      </c>
      <c r="F539" s="9">
        <v>610</v>
      </c>
      <c r="G539" s="226">
        <f>526897+6652</f>
        <v>533549</v>
      </c>
      <c r="H539" s="226"/>
      <c r="I539" s="226">
        <f>526897+6652</f>
        <v>533549</v>
      </c>
      <c r="J539" s="226"/>
      <c r="K539" s="96"/>
      <c r="L539" s="96"/>
      <c r="M539" s="96"/>
      <c r="N539" s="96"/>
      <c r="O539" s="96">
        <f t="shared" ref="O539:O540" si="392">G539+K539</f>
        <v>533549</v>
      </c>
      <c r="P539" s="96">
        <f t="shared" ref="P539:P540" si="393">H539+L539</f>
        <v>0</v>
      </c>
      <c r="Q539" s="96">
        <f t="shared" ref="Q539:Q540" si="394">I539+M539</f>
        <v>533549</v>
      </c>
      <c r="R539" s="96">
        <f t="shared" ref="R539:R540" si="395">J539+N539</f>
        <v>0</v>
      </c>
    </row>
    <row r="540" spans="1:18">
      <c r="A540" s="13" t="s">
        <v>94</v>
      </c>
      <c r="B540" s="60">
        <v>913</v>
      </c>
      <c r="C540" s="10" t="s">
        <v>39</v>
      </c>
      <c r="D540" s="10" t="s">
        <v>13</v>
      </c>
      <c r="E540" s="10" t="s">
        <v>514</v>
      </c>
      <c r="F540" s="9">
        <v>620</v>
      </c>
      <c r="G540" s="226">
        <f>308322+2934</f>
        <v>311256</v>
      </c>
      <c r="H540" s="226"/>
      <c r="I540" s="226">
        <f>308322+2934</f>
        <v>311256</v>
      </c>
      <c r="J540" s="226"/>
      <c r="K540" s="96"/>
      <c r="L540" s="96"/>
      <c r="M540" s="96"/>
      <c r="N540" s="96"/>
      <c r="O540" s="96">
        <f t="shared" si="392"/>
        <v>311256</v>
      </c>
      <c r="P540" s="96">
        <f t="shared" si="393"/>
        <v>0</v>
      </c>
      <c r="Q540" s="96">
        <f t="shared" si="394"/>
        <v>311256</v>
      </c>
      <c r="R540" s="96">
        <f t="shared" si="395"/>
        <v>0</v>
      </c>
    </row>
    <row r="541" spans="1:18">
      <c r="A541" s="13" t="s">
        <v>15</v>
      </c>
      <c r="B541" s="60">
        <v>913</v>
      </c>
      <c r="C541" s="10" t="s">
        <v>39</v>
      </c>
      <c r="D541" s="10" t="s">
        <v>13</v>
      </c>
      <c r="E541" s="10" t="s">
        <v>479</v>
      </c>
      <c r="F541" s="60"/>
      <c r="G541" s="227">
        <f t="shared" ref="G541:R542" si="396">G542</f>
        <v>86004</v>
      </c>
      <c r="H541" s="227">
        <f t="shared" si="396"/>
        <v>0</v>
      </c>
      <c r="I541" s="227">
        <f t="shared" si="396"/>
        <v>87909</v>
      </c>
      <c r="J541" s="227">
        <f t="shared" si="396"/>
        <v>0</v>
      </c>
      <c r="K541" s="164">
        <f t="shared" si="396"/>
        <v>0</v>
      </c>
      <c r="L541" s="164">
        <f t="shared" si="396"/>
        <v>0</v>
      </c>
      <c r="M541" s="164">
        <f t="shared" si="396"/>
        <v>0</v>
      </c>
      <c r="N541" s="164">
        <f t="shared" si="396"/>
        <v>0</v>
      </c>
      <c r="O541" s="164">
        <f t="shared" si="396"/>
        <v>86004</v>
      </c>
      <c r="P541" s="164">
        <f t="shared" si="396"/>
        <v>0</v>
      </c>
      <c r="Q541" s="164">
        <f t="shared" si="396"/>
        <v>87909</v>
      </c>
      <c r="R541" s="164">
        <f t="shared" si="396"/>
        <v>0</v>
      </c>
    </row>
    <row r="542" spans="1:18">
      <c r="A542" s="13" t="s">
        <v>110</v>
      </c>
      <c r="B542" s="60">
        <v>913</v>
      </c>
      <c r="C542" s="10" t="s">
        <v>39</v>
      </c>
      <c r="D542" s="10" t="s">
        <v>13</v>
      </c>
      <c r="E542" s="10" t="s">
        <v>516</v>
      </c>
      <c r="F542" s="60"/>
      <c r="G542" s="227">
        <f t="shared" si="396"/>
        <v>86004</v>
      </c>
      <c r="H542" s="227">
        <f t="shared" si="396"/>
        <v>0</v>
      </c>
      <c r="I542" s="227">
        <f t="shared" si="396"/>
        <v>87909</v>
      </c>
      <c r="J542" s="227">
        <f t="shared" si="396"/>
        <v>0</v>
      </c>
      <c r="K542" s="164">
        <f t="shared" si="396"/>
        <v>0</v>
      </c>
      <c r="L542" s="164">
        <f t="shared" si="396"/>
        <v>0</v>
      </c>
      <c r="M542" s="164">
        <f t="shared" si="396"/>
        <v>0</v>
      </c>
      <c r="N542" s="164">
        <f t="shared" si="396"/>
        <v>0</v>
      </c>
      <c r="O542" s="164">
        <f t="shared" si="396"/>
        <v>86004</v>
      </c>
      <c r="P542" s="164">
        <f t="shared" si="396"/>
        <v>0</v>
      </c>
      <c r="Q542" s="164">
        <f t="shared" si="396"/>
        <v>87909</v>
      </c>
      <c r="R542" s="164">
        <f t="shared" si="396"/>
        <v>0</v>
      </c>
    </row>
    <row r="543" spans="1:18" ht="33">
      <c r="A543" s="13" t="s">
        <v>32</v>
      </c>
      <c r="B543" s="60">
        <v>913</v>
      </c>
      <c r="C543" s="10" t="s">
        <v>39</v>
      </c>
      <c r="D543" s="10" t="s">
        <v>13</v>
      </c>
      <c r="E543" s="10" t="s">
        <v>516</v>
      </c>
      <c r="F543" s="60" t="s">
        <v>33</v>
      </c>
      <c r="G543" s="227">
        <f t="shared" ref="G543:J543" si="397">G544+G545</f>
        <v>86004</v>
      </c>
      <c r="H543" s="227">
        <f t="shared" si="397"/>
        <v>0</v>
      </c>
      <c r="I543" s="227">
        <f t="shared" si="397"/>
        <v>87909</v>
      </c>
      <c r="J543" s="227">
        <f t="shared" si="397"/>
        <v>0</v>
      </c>
      <c r="K543" s="164">
        <f t="shared" ref="K543:R543" si="398">K544+K545</f>
        <v>0</v>
      </c>
      <c r="L543" s="164">
        <f t="shared" si="398"/>
        <v>0</v>
      </c>
      <c r="M543" s="164">
        <f t="shared" si="398"/>
        <v>0</v>
      </c>
      <c r="N543" s="164">
        <f t="shared" si="398"/>
        <v>0</v>
      </c>
      <c r="O543" s="164">
        <f t="shared" si="398"/>
        <v>86004</v>
      </c>
      <c r="P543" s="164">
        <f t="shared" si="398"/>
        <v>0</v>
      </c>
      <c r="Q543" s="164">
        <f t="shared" si="398"/>
        <v>87909</v>
      </c>
      <c r="R543" s="164">
        <f t="shared" si="398"/>
        <v>0</v>
      </c>
    </row>
    <row r="544" spans="1:18">
      <c r="A544" s="13" t="s">
        <v>46</v>
      </c>
      <c r="B544" s="60">
        <v>913</v>
      </c>
      <c r="C544" s="10" t="s">
        <v>39</v>
      </c>
      <c r="D544" s="10" t="s">
        <v>13</v>
      </c>
      <c r="E544" s="10" t="s">
        <v>516</v>
      </c>
      <c r="F544" s="9">
        <v>610</v>
      </c>
      <c r="G544" s="226">
        <v>65592</v>
      </c>
      <c r="H544" s="226"/>
      <c r="I544" s="226">
        <v>65592</v>
      </c>
      <c r="J544" s="226"/>
      <c r="K544" s="96"/>
      <c r="L544" s="96"/>
      <c r="M544" s="96"/>
      <c r="N544" s="96"/>
      <c r="O544" s="96">
        <f t="shared" ref="O544:O545" si="399">G544+K544</f>
        <v>65592</v>
      </c>
      <c r="P544" s="96">
        <f t="shared" ref="P544:P545" si="400">H544+L544</f>
        <v>0</v>
      </c>
      <c r="Q544" s="96">
        <f t="shared" ref="Q544:Q545" si="401">I544+M544</f>
        <v>65592</v>
      </c>
      <c r="R544" s="96">
        <f t="shared" ref="R544:R545" si="402">J544+N544</f>
        <v>0</v>
      </c>
    </row>
    <row r="545" spans="1:18">
      <c r="A545" s="13" t="s">
        <v>94</v>
      </c>
      <c r="B545" s="60">
        <v>913</v>
      </c>
      <c r="C545" s="10" t="s">
        <v>39</v>
      </c>
      <c r="D545" s="10" t="s">
        <v>13</v>
      </c>
      <c r="E545" s="10" t="s">
        <v>516</v>
      </c>
      <c r="F545" s="9">
        <v>620</v>
      </c>
      <c r="G545" s="226">
        <v>20412</v>
      </c>
      <c r="H545" s="226"/>
      <c r="I545" s="226">
        <f>20412+1905</f>
        <v>22317</v>
      </c>
      <c r="J545" s="226"/>
      <c r="K545" s="96"/>
      <c r="L545" s="96"/>
      <c r="M545" s="96"/>
      <c r="N545" s="96"/>
      <c r="O545" s="96">
        <f t="shared" si="399"/>
        <v>20412</v>
      </c>
      <c r="P545" s="96">
        <f t="shared" si="400"/>
        <v>0</v>
      </c>
      <c r="Q545" s="96">
        <f t="shared" si="401"/>
        <v>22317</v>
      </c>
      <c r="R545" s="96">
        <f t="shared" si="402"/>
        <v>0</v>
      </c>
    </row>
    <row r="546" spans="1:18">
      <c r="A546" s="12" t="s">
        <v>90</v>
      </c>
      <c r="B546" s="60">
        <v>913</v>
      </c>
      <c r="C546" s="60" t="s">
        <v>39</v>
      </c>
      <c r="D546" s="60" t="s">
        <v>13</v>
      </c>
      <c r="E546" s="10" t="s">
        <v>519</v>
      </c>
      <c r="F546" s="60"/>
      <c r="G546" s="225">
        <f t="shared" ref="G546:R548" si="403">G547</f>
        <v>301294</v>
      </c>
      <c r="H546" s="225">
        <f t="shared" si="403"/>
        <v>0</v>
      </c>
      <c r="I546" s="225">
        <f t="shared" si="403"/>
        <v>301294</v>
      </c>
      <c r="J546" s="225">
        <f t="shared" si="403"/>
        <v>0</v>
      </c>
      <c r="K546" s="161">
        <f t="shared" si="403"/>
        <v>0</v>
      </c>
      <c r="L546" s="161">
        <f t="shared" si="403"/>
        <v>0</v>
      </c>
      <c r="M546" s="161">
        <f t="shared" si="403"/>
        <v>0</v>
      </c>
      <c r="N546" s="161">
        <f t="shared" si="403"/>
        <v>0</v>
      </c>
      <c r="O546" s="161">
        <f t="shared" si="403"/>
        <v>301294</v>
      </c>
      <c r="P546" s="161">
        <f t="shared" si="403"/>
        <v>0</v>
      </c>
      <c r="Q546" s="161">
        <f t="shared" si="403"/>
        <v>301294</v>
      </c>
      <c r="R546" s="161">
        <f t="shared" si="403"/>
        <v>0</v>
      </c>
    </row>
    <row r="547" spans="1:18" ht="33">
      <c r="A547" s="12" t="s">
        <v>111</v>
      </c>
      <c r="B547" s="60">
        <v>913</v>
      </c>
      <c r="C547" s="60" t="s">
        <v>39</v>
      </c>
      <c r="D547" s="60" t="s">
        <v>13</v>
      </c>
      <c r="E547" s="10" t="s">
        <v>517</v>
      </c>
      <c r="F547" s="60"/>
      <c r="G547" s="225">
        <f t="shared" si="403"/>
        <v>301294</v>
      </c>
      <c r="H547" s="225">
        <f t="shared" si="403"/>
        <v>0</v>
      </c>
      <c r="I547" s="225">
        <f t="shared" si="403"/>
        <v>301294</v>
      </c>
      <c r="J547" s="225">
        <f t="shared" si="403"/>
        <v>0</v>
      </c>
      <c r="K547" s="161">
        <f t="shared" si="403"/>
        <v>0</v>
      </c>
      <c r="L547" s="161">
        <f t="shared" si="403"/>
        <v>0</v>
      </c>
      <c r="M547" s="161">
        <f t="shared" si="403"/>
        <v>0</v>
      </c>
      <c r="N547" s="161">
        <f t="shared" si="403"/>
        <v>0</v>
      </c>
      <c r="O547" s="161">
        <f t="shared" si="403"/>
        <v>301294</v>
      </c>
      <c r="P547" s="161">
        <f t="shared" si="403"/>
        <v>0</v>
      </c>
      <c r="Q547" s="161">
        <f t="shared" si="403"/>
        <v>301294</v>
      </c>
      <c r="R547" s="161">
        <f t="shared" si="403"/>
        <v>0</v>
      </c>
    </row>
    <row r="548" spans="1:18" ht="33">
      <c r="A548" s="12" t="s">
        <v>32</v>
      </c>
      <c r="B548" s="60">
        <v>913</v>
      </c>
      <c r="C548" s="60" t="s">
        <v>39</v>
      </c>
      <c r="D548" s="60" t="s">
        <v>13</v>
      </c>
      <c r="E548" s="10" t="s">
        <v>517</v>
      </c>
      <c r="F548" s="60" t="s">
        <v>33</v>
      </c>
      <c r="G548" s="225">
        <f t="shared" si="403"/>
        <v>301294</v>
      </c>
      <c r="H548" s="225">
        <f t="shared" si="403"/>
        <v>0</v>
      </c>
      <c r="I548" s="225">
        <f t="shared" si="403"/>
        <v>301294</v>
      </c>
      <c r="J548" s="225">
        <f t="shared" si="403"/>
        <v>0</v>
      </c>
      <c r="K548" s="161">
        <f t="shared" si="403"/>
        <v>0</v>
      </c>
      <c r="L548" s="161">
        <f t="shared" si="403"/>
        <v>0</v>
      </c>
      <c r="M548" s="161">
        <f t="shared" si="403"/>
        <v>0</v>
      </c>
      <c r="N548" s="161">
        <f t="shared" si="403"/>
        <v>0</v>
      </c>
      <c r="O548" s="161">
        <f t="shared" si="403"/>
        <v>301294</v>
      </c>
      <c r="P548" s="161">
        <f t="shared" si="403"/>
        <v>0</v>
      </c>
      <c r="Q548" s="161">
        <f t="shared" si="403"/>
        <v>301294</v>
      </c>
      <c r="R548" s="161">
        <f t="shared" si="403"/>
        <v>0</v>
      </c>
    </row>
    <row r="549" spans="1:18" ht="66">
      <c r="A549" s="12" t="s">
        <v>449</v>
      </c>
      <c r="B549" s="60">
        <v>913</v>
      </c>
      <c r="C549" s="60" t="s">
        <v>39</v>
      </c>
      <c r="D549" s="60" t="s">
        <v>13</v>
      </c>
      <c r="E549" s="10" t="s">
        <v>517</v>
      </c>
      <c r="F549" s="9">
        <v>630</v>
      </c>
      <c r="G549" s="226">
        <f>295334+5960</f>
        <v>301294</v>
      </c>
      <c r="H549" s="226"/>
      <c r="I549" s="226">
        <f>295334+5960</f>
        <v>301294</v>
      </c>
      <c r="J549" s="226"/>
      <c r="K549" s="96"/>
      <c r="L549" s="96"/>
      <c r="M549" s="96"/>
      <c r="N549" s="96"/>
      <c r="O549" s="96">
        <f>G549+K549</f>
        <v>301294</v>
      </c>
      <c r="P549" s="96">
        <f>H549+L549</f>
        <v>0</v>
      </c>
      <c r="Q549" s="96">
        <f>I549+M549</f>
        <v>301294</v>
      </c>
      <c r="R549" s="96">
        <f>J549+N549</f>
        <v>0</v>
      </c>
    </row>
    <row r="550" spans="1:18" s="83" customFormat="1" ht="49.5" hidden="1">
      <c r="A550" s="84" t="s">
        <v>424</v>
      </c>
      <c r="B550" s="85">
        <v>913</v>
      </c>
      <c r="C550" s="85" t="s">
        <v>39</v>
      </c>
      <c r="D550" s="85" t="s">
        <v>13</v>
      </c>
      <c r="E550" s="89" t="s">
        <v>518</v>
      </c>
      <c r="F550" s="87"/>
      <c r="G550" s="226">
        <f>G551</f>
        <v>0</v>
      </c>
      <c r="H550" s="226">
        <f t="shared" ref="H550:R550" si="404">H551</f>
        <v>0</v>
      </c>
      <c r="I550" s="226">
        <f t="shared" si="404"/>
        <v>0</v>
      </c>
      <c r="J550" s="226">
        <f t="shared" si="404"/>
        <v>0</v>
      </c>
      <c r="K550" s="87">
        <f>K551</f>
        <v>0</v>
      </c>
      <c r="L550" s="87">
        <f t="shared" si="404"/>
        <v>0</v>
      </c>
      <c r="M550" s="87">
        <f t="shared" si="404"/>
        <v>0</v>
      </c>
      <c r="N550" s="87">
        <f t="shared" si="404"/>
        <v>0</v>
      </c>
      <c r="O550" s="87">
        <f>O551</f>
        <v>0</v>
      </c>
      <c r="P550" s="87">
        <f t="shared" si="404"/>
        <v>0</v>
      </c>
      <c r="Q550" s="87">
        <f t="shared" si="404"/>
        <v>0</v>
      </c>
      <c r="R550" s="87">
        <f t="shared" si="404"/>
        <v>0</v>
      </c>
    </row>
    <row r="551" spans="1:18" s="83" customFormat="1" ht="33" hidden="1">
      <c r="A551" s="84" t="s">
        <v>32</v>
      </c>
      <c r="B551" s="85">
        <v>913</v>
      </c>
      <c r="C551" s="85" t="s">
        <v>39</v>
      </c>
      <c r="D551" s="85" t="s">
        <v>13</v>
      </c>
      <c r="E551" s="89" t="s">
        <v>518</v>
      </c>
      <c r="F551" s="87">
        <v>600</v>
      </c>
      <c r="G551" s="226">
        <f>G552+G553</f>
        <v>0</v>
      </c>
      <c r="H551" s="226">
        <f t="shared" ref="H551:J551" si="405">H552+H553</f>
        <v>0</v>
      </c>
      <c r="I551" s="226">
        <f t="shared" si="405"/>
        <v>0</v>
      </c>
      <c r="J551" s="226">
        <f t="shared" si="405"/>
        <v>0</v>
      </c>
      <c r="K551" s="87">
        <f>K552+K553</f>
        <v>0</v>
      </c>
      <c r="L551" s="87">
        <f t="shared" ref="L551:N551" si="406">L552+L553</f>
        <v>0</v>
      </c>
      <c r="M551" s="87">
        <f t="shared" si="406"/>
        <v>0</v>
      </c>
      <c r="N551" s="87">
        <f t="shared" si="406"/>
        <v>0</v>
      </c>
      <c r="O551" s="87">
        <f>O552+O553</f>
        <v>0</v>
      </c>
      <c r="P551" s="87">
        <f t="shared" ref="P551:R551" si="407">P552+P553</f>
        <v>0</v>
      </c>
      <c r="Q551" s="87">
        <f t="shared" si="407"/>
        <v>0</v>
      </c>
      <c r="R551" s="87">
        <f t="shared" si="407"/>
        <v>0</v>
      </c>
    </row>
    <row r="552" spans="1:18" s="83" customFormat="1" hidden="1">
      <c r="A552" s="84" t="s">
        <v>46</v>
      </c>
      <c r="B552" s="85">
        <v>913</v>
      </c>
      <c r="C552" s="85" t="s">
        <v>39</v>
      </c>
      <c r="D552" s="85" t="s">
        <v>13</v>
      </c>
      <c r="E552" s="89" t="s">
        <v>518</v>
      </c>
      <c r="F552" s="87">
        <v>610</v>
      </c>
      <c r="G552" s="226"/>
      <c r="H552" s="226"/>
      <c r="I552" s="226"/>
      <c r="J552" s="226"/>
      <c r="K552" s="87"/>
      <c r="L552" s="87"/>
      <c r="M552" s="87"/>
      <c r="N552" s="87"/>
      <c r="O552" s="87">
        <f t="shared" ref="O552:O553" si="408">G552+K552</f>
        <v>0</v>
      </c>
      <c r="P552" s="87">
        <f t="shared" ref="P552:P553" si="409">H552+L552</f>
        <v>0</v>
      </c>
      <c r="Q552" s="87">
        <f t="shared" ref="Q552:Q553" si="410">I552+M552</f>
        <v>0</v>
      </c>
      <c r="R552" s="87">
        <f t="shared" ref="R552:R553" si="411">J552+N552</f>
        <v>0</v>
      </c>
    </row>
    <row r="553" spans="1:18" s="83" customFormat="1" hidden="1">
      <c r="A553" s="86" t="s">
        <v>94</v>
      </c>
      <c r="B553" s="85">
        <v>913</v>
      </c>
      <c r="C553" s="85" t="s">
        <v>39</v>
      </c>
      <c r="D553" s="85" t="s">
        <v>13</v>
      </c>
      <c r="E553" s="89" t="s">
        <v>518</v>
      </c>
      <c r="F553" s="87">
        <v>620</v>
      </c>
      <c r="G553" s="226"/>
      <c r="H553" s="226"/>
      <c r="I553" s="226"/>
      <c r="J553" s="226"/>
      <c r="K553" s="87"/>
      <c r="L553" s="87"/>
      <c r="M553" s="87"/>
      <c r="N553" s="87"/>
      <c r="O553" s="87">
        <f t="shared" si="408"/>
        <v>0</v>
      </c>
      <c r="P553" s="87">
        <f t="shared" si="409"/>
        <v>0</v>
      </c>
      <c r="Q553" s="87">
        <f t="shared" si="410"/>
        <v>0</v>
      </c>
      <c r="R553" s="87">
        <f t="shared" si="411"/>
        <v>0</v>
      </c>
    </row>
    <row r="554" spans="1:18" s="83" customFormat="1" hidden="1">
      <c r="A554" s="123" t="s">
        <v>571</v>
      </c>
      <c r="B554" s="90" t="s">
        <v>108</v>
      </c>
      <c r="C554" s="89" t="s">
        <v>39</v>
      </c>
      <c r="D554" s="89" t="s">
        <v>13</v>
      </c>
      <c r="E554" s="89" t="s">
        <v>594</v>
      </c>
      <c r="F554" s="89"/>
      <c r="G554" s="226">
        <f>G555+G563</f>
        <v>0</v>
      </c>
      <c r="H554" s="226">
        <f t="shared" ref="H554:J554" si="412">H555+H563</f>
        <v>0</v>
      </c>
      <c r="I554" s="226">
        <f t="shared" si="412"/>
        <v>0</v>
      </c>
      <c r="J554" s="226">
        <f t="shared" si="412"/>
        <v>0</v>
      </c>
      <c r="K554" s="87">
        <f>K555+K563</f>
        <v>0</v>
      </c>
      <c r="L554" s="87">
        <f t="shared" ref="L554:N554" si="413">L555+L563</f>
        <v>0</v>
      </c>
      <c r="M554" s="87">
        <f t="shared" si="413"/>
        <v>0</v>
      </c>
      <c r="N554" s="87">
        <f t="shared" si="413"/>
        <v>0</v>
      </c>
      <c r="O554" s="87">
        <f>O555+O563</f>
        <v>0</v>
      </c>
      <c r="P554" s="87">
        <f t="shared" ref="P554:R554" si="414">P555+P563</f>
        <v>0</v>
      </c>
      <c r="Q554" s="87">
        <f t="shared" si="414"/>
        <v>0</v>
      </c>
      <c r="R554" s="87">
        <f t="shared" si="414"/>
        <v>0</v>
      </c>
    </row>
    <row r="555" spans="1:18" s="83" customFormat="1" ht="49.5" hidden="1">
      <c r="A555" s="84" t="s">
        <v>597</v>
      </c>
      <c r="B555" s="90" t="s">
        <v>108</v>
      </c>
      <c r="C555" s="89" t="s">
        <v>39</v>
      </c>
      <c r="D555" s="89" t="s">
        <v>13</v>
      </c>
      <c r="E555" s="89" t="s">
        <v>598</v>
      </c>
      <c r="F555" s="87"/>
      <c r="G555" s="226">
        <f>G556</f>
        <v>0</v>
      </c>
      <c r="H555" s="226">
        <f t="shared" ref="H555:R555" si="415">H556</f>
        <v>0</v>
      </c>
      <c r="I555" s="226">
        <f t="shared" si="415"/>
        <v>0</v>
      </c>
      <c r="J555" s="226">
        <f t="shared" si="415"/>
        <v>0</v>
      </c>
      <c r="K555" s="87">
        <f>K556</f>
        <v>0</v>
      </c>
      <c r="L555" s="87">
        <f t="shared" si="415"/>
        <v>0</v>
      </c>
      <c r="M555" s="87">
        <f t="shared" si="415"/>
        <v>0</v>
      </c>
      <c r="N555" s="87">
        <f t="shared" si="415"/>
        <v>0</v>
      </c>
      <c r="O555" s="87">
        <f>O556</f>
        <v>0</v>
      </c>
      <c r="P555" s="87">
        <f t="shared" si="415"/>
        <v>0</v>
      </c>
      <c r="Q555" s="87">
        <f t="shared" si="415"/>
        <v>0</v>
      </c>
      <c r="R555" s="87">
        <f t="shared" si="415"/>
        <v>0</v>
      </c>
    </row>
    <row r="556" spans="1:18" s="83" customFormat="1" ht="33" hidden="1">
      <c r="A556" s="84" t="s">
        <v>32</v>
      </c>
      <c r="B556" s="90" t="s">
        <v>108</v>
      </c>
      <c r="C556" s="89" t="s">
        <v>39</v>
      </c>
      <c r="D556" s="89" t="s">
        <v>13</v>
      </c>
      <c r="E556" s="89" t="s">
        <v>598</v>
      </c>
      <c r="F556" s="87">
        <v>600</v>
      </c>
      <c r="G556" s="226">
        <f>G557+G558</f>
        <v>0</v>
      </c>
      <c r="H556" s="226">
        <f t="shared" ref="H556:J556" si="416">H557+H558</f>
        <v>0</v>
      </c>
      <c r="I556" s="226">
        <f t="shared" si="416"/>
        <v>0</v>
      </c>
      <c r="J556" s="226">
        <f t="shared" si="416"/>
        <v>0</v>
      </c>
      <c r="K556" s="87">
        <f>K557+K558</f>
        <v>0</v>
      </c>
      <c r="L556" s="87">
        <f t="shared" ref="L556:N556" si="417">L557+L558</f>
        <v>0</v>
      </c>
      <c r="M556" s="87">
        <f t="shared" si="417"/>
        <v>0</v>
      </c>
      <c r="N556" s="87">
        <f t="shared" si="417"/>
        <v>0</v>
      </c>
      <c r="O556" s="87">
        <f>O557+O558</f>
        <v>0</v>
      </c>
      <c r="P556" s="87">
        <f t="shared" ref="P556:R556" si="418">P557+P558</f>
        <v>0</v>
      </c>
      <c r="Q556" s="87">
        <f t="shared" si="418"/>
        <v>0</v>
      </c>
      <c r="R556" s="87">
        <f t="shared" si="418"/>
        <v>0</v>
      </c>
    </row>
    <row r="557" spans="1:18" s="83" customFormat="1" hidden="1">
      <c r="A557" s="123" t="s">
        <v>46</v>
      </c>
      <c r="B557" s="90" t="s">
        <v>108</v>
      </c>
      <c r="C557" s="89" t="s">
        <v>39</v>
      </c>
      <c r="D557" s="89" t="s">
        <v>13</v>
      </c>
      <c r="E557" s="89" t="s">
        <v>598</v>
      </c>
      <c r="F557" s="89">
        <v>610</v>
      </c>
      <c r="G557" s="226"/>
      <c r="H557" s="226"/>
      <c r="I557" s="226"/>
      <c r="J557" s="226"/>
      <c r="K557" s="87"/>
      <c r="L557" s="87"/>
      <c r="M557" s="87"/>
      <c r="N557" s="87"/>
      <c r="O557" s="87">
        <f t="shared" ref="O557:O558" si="419">G557+K557</f>
        <v>0</v>
      </c>
      <c r="P557" s="87">
        <f t="shared" ref="P557:P558" si="420">H557+L557</f>
        <v>0</v>
      </c>
      <c r="Q557" s="87">
        <f t="shared" ref="Q557:Q558" si="421">I557+M557</f>
        <v>0</v>
      </c>
      <c r="R557" s="87">
        <f t="shared" ref="R557:R558" si="422">J557+N557</f>
        <v>0</v>
      </c>
    </row>
    <row r="558" spans="1:18" s="83" customFormat="1" hidden="1">
      <c r="A558" s="123" t="s">
        <v>94</v>
      </c>
      <c r="B558" s="90" t="s">
        <v>108</v>
      </c>
      <c r="C558" s="89" t="s">
        <v>39</v>
      </c>
      <c r="D558" s="89" t="s">
        <v>13</v>
      </c>
      <c r="E558" s="89" t="s">
        <v>598</v>
      </c>
      <c r="F558" s="89">
        <v>620</v>
      </c>
      <c r="G558" s="226"/>
      <c r="H558" s="226"/>
      <c r="I558" s="226"/>
      <c r="J558" s="226"/>
      <c r="K558" s="87"/>
      <c r="L558" s="87"/>
      <c r="M558" s="87"/>
      <c r="N558" s="87"/>
      <c r="O558" s="87">
        <f t="shared" si="419"/>
        <v>0</v>
      </c>
      <c r="P558" s="87">
        <f t="shared" si="420"/>
        <v>0</v>
      </c>
      <c r="Q558" s="87">
        <f t="shared" si="421"/>
        <v>0</v>
      </c>
      <c r="R558" s="87">
        <f t="shared" si="422"/>
        <v>0</v>
      </c>
    </row>
    <row r="559" spans="1:18" s="83" customFormat="1" ht="115.5" hidden="1">
      <c r="A559" s="86" t="s">
        <v>599</v>
      </c>
      <c r="B559" s="90" t="s">
        <v>108</v>
      </c>
      <c r="C559" s="89" t="s">
        <v>39</v>
      </c>
      <c r="D559" s="89" t="s">
        <v>13</v>
      </c>
      <c r="E559" s="89" t="s">
        <v>600</v>
      </c>
      <c r="F559" s="87"/>
      <c r="G559" s="226"/>
      <c r="H559" s="226"/>
      <c r="I559" s="226"/>
      <c r="J559" s="226"/>
      <c r="K559" s="87"/>
      <c r="L559" s="87"/>
      <c r="M559" s="87"/>
      <c r="N559" s="87"/>
      <c r="O559" s="87"/>
      <c r="P559" s="87"/>
      <c r="Q559" s="87"/>
      <c r="R559" s="87"/>
    </row>
    <row r="560" spans="1:18" s="83" customFormat="1" ht="33" hidden="1">
      <c r="A560" s="84" t="s">
        <v>32</v>
      </c>
      <c r="B560" s="90" t="s">
        <v>108</v>
      </c>
      <c r="C560" s="89" t="s">
        <v>39</v>
      </c>
      <c r="D560" s="89" t="s">
        <v>13</v>
      </c>
      <c r="E560" s="89" t="s">
        <v>600</v>
      </c>
      <c r="F560" s="87">
        <v>600</v>
      </c>
      <c r="G560" s="226"/>
      <c r="H560" s="226"/>
      <c r="I560" s="226"/>
      <c r="J560" s="226"/>
      <c r="K560" s="87"/>
      <c r="L560" s="87"/>
      <c r="M560" s="87"/>
      <c r="N560" s="87"/>
      <c r="O560" s="87"/>
      <c r="P560" s="87"/>
      <c r="Q560" s="87"/>
      <c r="R560" s="87"/>
    </row>
    <row r="561" spans="1:18" s="83" customFormat="1" hidden="1">
      <c r="A561" s="123" t="s">
        <v>46</v>
      </c>
      <c r="B561" s="90" t="s">
        <v>108</v>
      </c>
      <c r="C561" s="89" t="s">
        <v>39</v>
      </c>
      <c r="D561" s="89" t="s">
        <v>13</v>
      </c>
      <c r="E561" s="89" t="s">
        <v>600</v>
      </c>
      <c r="F561" s="89">
        <v>610</v>
      </c>
      <c r="G561" s="226"/>
      <c r="H561" s="226"/>
      <c r="I561" s="226"/>
      <c r="J561" s="226"/>
      <c r="K561" s="87"/>
      <c r="L561" s="87"/>
      <c r="M561" s="87"/>
      <c r="N561" s="87"/>
      <c r="O561" s="87">
        <f t="shared" ref="O561:O562" si="423">G561+K561</f>
        <v>0</v>
      </c>
      <c r="P561" s="87">
        <f t="shared" ref="P561:P562" si="424">H561+L561</f>
        <v>0</v>
      </c>
      <c r="Q561" s="87">
        <f t="shared" ref="Q561:Q562" si="425">I561+M561</f>
        <v>0</v>
      </c>
      <c r="R561" s="87">
        <f t="shared" ref="R561:R562" si="426">J561+N561</f>
        <v>0</v>
      </c>
    </row>
    <row r="562" spans="1:18" s="83" customFormat="1" hidden="1">
      <c r="A562" s="123" t="s">
        <v>94</v>
      </c>
      <c r="B562" s="90" t="s">
        <v>108</v>
      </c>
      <c r="C562" s="89" t="s">
        <v>39</v>
      </c>
      <c r="D562" s="89" t="s">
        <v>13</v>
      </c>
      <c r="E562" s="89" t="s">
        <v>600</v>
      </c>
      <c r="F562" s="89">
        <v>620</v>
      </c>
      <c r="G562" s="226"/>
      <c r="H562" s="226"/>
      <c r="I562" s="226"/>
      <c r="J562" s="226"/>
      <c r="K562" s="87"/>
      <c r="L562" s="87"/>
      <c r="M562" s="87"/>
      <c r="N562" s="87"/>
      <c r="O562" s="87">
        <f t="shared" si="423"/>
        <v>0</v>
      </c>
      <c r="P562" s="87">
        <f t="shared" si="424"/>
        <v>0</v>
      </c>
      <c r="Q562" s="87">
        <f t="shared" si="425"/>
        <v>0</v>
      </c>
      <c r="R562" s="87">
        <f t="shared" si="426"/>
        <v>0</v>
      </c>
    </row>
    <row r="563" spans="1:18" s="83" customFormat="1" ht="115.5" hidden="1">
      <c r="A563" s="86" t="s">
        <v>618</v>
      </c>
      <c r="B563" s="90" t="s">
        <v>108</v>
      </c>
      <c r="C563" s="89" t="s">
        <v>39</v>
      </c>
      <c r="D563" s="89" t="s">
        <v>13</v>
      </c>
      <c r="E563" s="89" t="s">
        <v>617</v>
      </c>
      <c r="F563" s="87"/>
      <c r="G563" s="226">
        <f>G564</f>
        <v>0</v>
      </c>
      <c r="H563" s="226">
        <f t="shared" ref="H563:R563" si="427">H564</f>
        <v>0</v>
      </c>
      <c r="I563" s="226">
        <f t="shared" si="427"/>
        <v>0</v>
      </c>
      <c r="J563" s="226">
        <f t="shared" si="427"/>
        <v>0</v>
      </c>
      <c r="K563" s="87">
        <f>K564</f>
        <v>0</v>
      </c>
      <c r="L563" s="87">
        <f t="shared" si="427"/>
        <v>0</v>
      </c>
      <c r="M563" s="87">
        <f t="shared" si="427"/>
        <v>0</v>
      </c>
      <c r="N563" s="87">
        <f t="shared" si="427"/>
        <v>0</v>
      </c>
      <c r="O563" s="87">
        <f>O564</f>
        <v>0</v>
      </c>
      <c r="P563" s="87">
        <f t="shared" si="427"/>
        <v>0</v>
      </c>
      <c r="Q563" s="87">
        <f t="shared" si="427"/>
        <v>0</v>
      </c>
      <c r="R563" s="87">
        <f t="shared" si="427"/>
        <v>0</v>
      </c>
    </row>
    <row r="564" spans="1:18" s="83" customFormat="1" ht="33" hidden="1">
      <c r="A564" s="84" t="s">
        <v>32</v>
      </c>
      <c r="B564" s="90" t="s">
        <v>108</v>
      </c>
      <c r="C564" s="89" t="s">
        <v>39</v>
      </c>
      <c r="D564" s="89" t="s">
        <v>13</v>
      </c>
      <c r="E564" s="89" t="s">
        <v>617</v>
      </c>
      <c r="F564" s="87">
        <v>600</v>
      </c>
      <c r="G564" s="226">
        <f>G565+G566</f>
        <v>0</v>
      </c>
      <c r="H564" s="226">
        <f t="shared" ref="H564:J564" si="428">H565+H566</f>
        <v>0</v>
      </c>
      <c r="I564" s="226">
        <f t="shared" si="428"/>
        <v>0</v>
      </c>
      <c r="J564" s="226">
        <f t="shared" si="428"/>
        <v>0</v>
      </c>
      <c r="K564" s="87">
        <f>K565+K566</f>
        <v>0</v>
      </c>
      <c r="L564" s="87">
        <f t="shared" ref="L564:N564" si="429">L565+L566</f>
        <v>0</v>
      </c>
      <c r="M564" s="87">
        <f t="shared" si="429"/>
        <v>0</v>
      </c>
      <c r="N564" s="87">
        <f t="shared" si="429"/>
        <v>0</v>
      </c>
      <c r="O564" s="87">
        <f>O565+O566</f>
        <v>0</v>
      </c>
      <c r="P564" s="87">
        <f t="shared" ref="P564:R564" si="430">P565+P566</f>
        <v>0</v>
      </c>
      <c r="Q564" s="87">
        <f t="shared" si="430"/>
        <v>0</v>
      </c>
      <c r="R564" s="87">
        <f t="shared" si="430"/>
        <v>0</v>
      </c>
    </row>
    <row r="565" spans="1:18" s="83" customFormat="1" hidden="1">
      <c r="A565" s="123" t="s">
        <v>46</v>
      </c>
      <c r="B565" s="90" t="s">
        <v>108</v>
      </c>
      <c r="C565" s="89" t="s">
        <v>39</v>
      </c>
      <c r="D565" s="89" t="s">
        <v>13</v>
      </c>
      <c r="E565" s="89" t="s">
        <v>617</v>
      </c>
      <c r="F565" s="89">
        <v>610</v>
      </c>
      <c r="G565" s="226"/>
      <c r="H565" s="226"/>
      <c r="I565" s="226"/>
      <c r="J565" s="226"/>
      <c r="K565" s="87"/>
      <c r="L565" s="87"/>
      <c r="M565" s="87"/>
      <c r="N565" s="87"/>
      <c r="O565" s="87">
        <f t="shared" ref="O565:O566" si="431">G565+K565</f>
        <v>0</v>
      </c>
      <c r="P565" s="87">
        <f t="shared" ref="P565:P566" si="432">H565+L565</f>
        <v>0</v>
      </c>
      <c r="Q565" s="87">
        <f t="shared" ref="Q565:Q566" si="433">I565+M565</f>
        <v>0</v>
      </c>
      <c r="R565" s="87">
        <f t="shared" ref="R565:R566" si="434">J565+N565</f>
        <v>0</v>
      </c>
    </row>
    <row r="566" spans="1:18" s="83" customFormat="1" hidden="1">
      <c r="A566" s="123" t="s">
        <v>94</v>
      </c>
      <c r="B566" s="90" t="s">
        <v>108</v>
      </c>
      <c r="C566" s="89" t="s">
        <v>39</v>
      </c>
      <c r="D566" s="89" t="s">
        <v>13</v>
      </c>
      <c r="E566" s="89" t="s">
        <v>617</v>
      </c>
      <c r="F566" s="89">
        <v>620</v>
      </c>
      <c r="G566" s="226"/>
      <c r="H566" s="226"/>
      <c r="I566" s="226"/>
      <c r="J566" s="226"/>
      <c r="K566" s="87"/>
      <c r="L566" s="87"/>
      <c r="M566" s="87"/>
      <c r="N566" s="87"/>
      <c r="O566" s="87">
        <f t="shared" si="431"/>
        <v>0</v>
      </c>
      <c r="P566" s="87">
        <f t="shared" si="432"/>
        <v>0</v>
      </c>
      <c r="Q566" s="87">
        <f t="shared" si="433"/>
        <v>0</v>
      </c>
      <c r="R566" s="87">
        <f t="shared" si="434"/>
        <v>0</v>
      </c>
    </row>
    <row r="567" spans="1:18" s="83" customFormat="1" ht="49.5" hidden="1">
      <c r="A567" s="84" t="s">
        <v>424</v>
      </c>
      <c r="B567" s="85">
        <v>913</v>
      </c>
      <c r="C567" s="85" t="s">
        <v>39</v>
      </c>
      <c r="D567" s="85" t="s">
        <v>13</v>
      </c>
      <c r="E567" s="89" t="s">
        <v>554</v>
      </c>
      <c r="F567" s="87"/>
      <c r="G567" s="226">
        <f>G568</f>
        <v>0</v>
      </c>
      <c r="H567" s="226">
        <f t="shared" ref="H567:R568" si="435">H568</f>
        <v>0</v>
      </c>
      <c r="I567" s="226">
        <f t="shared" si="435"/>
        <v>0</v>
      </c>
      <c r="J567" s="226">
        <f t="shared" si="435"/>
        <v>0</v>
      </c>
      <c r="K567" s="87">
        <f>K568</f>
        <v>0</v>
      </c>
      <c r="L567" s="87">
        <f t="shared" si="435"/>
        <v>0</v>
      </c>
      <c r="M567" s="87">
        <f t="shared" si="435"/>
        <v>0</v>
      </c>
      <c r="N567" s="87">
        <f t="shared" si="435"/>
        <v>0</v>
      </c>
      <c r="O567" s="87">
        <f>O568</f>
        <v>0</v>
      </c>
      <c r="P567" s="87">
        <f t="shared" si="435"/>
        <v>0</v>
      </c>
      <c r="Q567" s="87">
        <f t="shared" si="435"/>
        <v>0</v>
      </c>
      <c r="R567" s="87">
        <f t="shared" si="435"/>
        <v>0</v>
      </c>
    </row>
    <row r="568" spans="1:18" s="83" customFormat="1" ht="33" hidden="1">
      <c r="A568" s="84" t="s">
        <v>32</v>
      </c>
      <c r="B568" s="85">
        <v>913</v>
      </c>
      <c r="C568" s="85" t="s">
        <v>39</v>
      </c>
      <c r="D568" s="85" t="s">
        <v>13</v>
      </c>
      <c r="E568" s="89" t="s">
        <v>554</v>
      </c>
      <c r="F568" s="87">
        <v>600</v>
      </c>
      <c r="G568" s="226">
        <f>G569</f>
        <v>0</v>
      </c>
      <c r="H568" s="226">
        <f t="shared" si="435"/>
        <v>0</v>
      </c>
      <c r="I568" s="226">
        <f t="shared" si="435"/>
        <v>0</v>
      </c>
      <c r="J568" s="226">
        <f t="shared" si="435"/>
        <v>0</v>
      </c>
      <c r="K568" s="87">
        <f>K569</f>
        <v>0</v>
      </c>
      <c r="L568" s="87">
        <f t="shared" si="435"/>
        <v>0</v>
      </c>
      <c r="M568" s="87">
        <f t="shared" si="435"/>
        <v>0</v>
      </c>
      <c r="N568" s="87">
        <f t="shared" si="435"/>
        <v>0</v>
      </c>
      <c r="O568" s="87">
        <f>O569</f>
        <v>0</v>
      </c>
      <c r="P568" s="87">
        <f t="shared" si="435"/>
        <v>0</v>
      </c>
      <c r="Q568" s="87">
        <f t="shared" si="435"/>
        <v>0</v>
      </c>
      <c r="R568" s="87">
        <f t="shared" si="435"/>
        <v>0</v>
      </c>
    </row>
    <row r="569" spans="1:18" s="83" customFormat="1" hidden="1">
      <c r="A569" s="84" t="s">
        <v>46</v>
      </c>
      <c r="B569" s="85">
        <v>913</v>
      </c>
      <c r="C569" s="85" t="s">
        <v>39</v>
      </c>
      <c r="D569" s="85" t="s">
        <v>13</v>
      </c>
      <c r="E569" s="89" t="s">
        <v>554</v>
      </c>
      <c r="F569" s="87">
        <v>610</v>
      </c>
      <c r="G569" s="226"/>
      <c r="H569" s="226"/>
      <c r="I569" s="226"/>
      <c r="J569" s="226"/>
      <c r="K569" s="87"/>
      <c r="L569" s="87"/>
      <c r="M569" s="87"/>
      <c r="N569" s="87"/>
      <c r="O569" s="87">
        <f>G569+K569</f>
        <v>0</v>
      </c>
      <c r="P569" s="87">
        <f>H569+L569</f>
        <v>0</v>
      </c>
      <c r="Q569" s="87">
        <f>I569+M569</f>
        <v>0</v>
      </c>
      <c r="R569" s="87">
        <f>J569+N569</f>
        <v>0</v>
      </c>
    </row>
    <row r="570" spans="1:18">
      <c r="A570" s="12"/>
      <c r="B570" s="60"/>
      <c r="C570" s="60"/>
      <c r="D570" s="60"/>
      <c r="E570" s="10"/>
      <c r="F570" s="9"/>
      <c r="G570" s="226"/>
      <c r="H570" s="226"/>
      <c r="I570" s="226"/>
      <c r="J570" s="226"/>
      <c r="K570" s="96"/>
      <c r="L570" s="96"/>
      <c r="M570" s="96"/>
      <c r="N570" s="96"/>
      <c r="O570" s="96"/>
      <c r="P570" s="96"/>
      <c r="Q570" s="96"/>
      <c r="R570" s="96"/>
    </row>
    <row r="571" spans="1:18" ht="18.75">
      <c r="A571" s="25" t="s">
        <v>96</v>
      </c>
      <c r="B571" s="26" t="s">
        <v>108</v>
      </c>
      <c r="C571" s="26" t="s">
        <v>39</v>
      </c>
      <c r="D571" s="26" t="s">
        <v>27</v>
      </c>
      <c r="E571" s="27"/>
      <c r="F571" s="26"/>
      <c r="G571" s="224">
        <f>G572</f>
        <v>705573</v>
      </c>
      <c r="H571" s="224">
        <f t="shared" ref="H571:R571" si="436">H572</f>
        <v>0</v>
      </c>
      <c r="I571" s="224">
        <f t="shared" si="436"/>
        <v>700245</v>
      </c>
      <c r="J571" s="224">
        <f t="shared" si="436"/>
        <v>0</v>
      </c>
      <c r="K571" s="163">
        <f>K572</f>
        <v>0</v>
      </c>
      <c r="L571" s="163">
        <f t="shared" si="436"/>
        <v>0</v>
      </c>
      <c r="M571" s="163">
        <f t="shared" si="436"/>
        <v>0</v>
      </c>
      <c r="N571" s="163">
        <f t="shared" si="436"/>
        <v>0</v>
      </c>
      <c r="O571" s="163">
        <f>O572</f>
        <v>705573</v>
      </c>
      <c r="P571" s="163">
        <f t="shared" si="436"/>
        <v>0</v>
      </c>
      <c r="Q571" s="163">
        <f t="shared" si="436"/>
        <v>700245</v>
      </c>
      <c r="R571" s="163">
        <f t="shared" si="436"/>
        <v>0</v>
      </c>
    </row>
    <row r="572" spans="1:18" ht="39.75" customHeight="1">
      <c r="A572" s="12" t="s">
        <v>515</v>
      </c>
      <c r="B572" s="10">
        <v>913</v>
      </c>
      <c r="C572" s="10" t="s">
        <v>39</v>
      </c>
      <c r="D572" s="10" t="s">
        <v>27</v>
      </c>
      <c r="E572" s="10" t="s">
        <v>478</v>
      </c>
      <c r="F572" s="10"/>
      <c r="G572" s="225">
        <f>G573+G577+G581+G585+G588+G602+G605+G608+G611+G614</f>
        <v>705573</v>
      </c>
      <c r="H572" s="225">
        <f t="shared" ref="H572:J572" si="437">H573+H577+H581+H585+H588+H602+H605+H608+H611+H614</f>
        <v>0</v>
      </c>
      <c r="I572" s="225">
        <f t="shared" si="437"/>
        <v>700245</v>
      </c>
      <c r="J572" s="225">
        <f t="shared" si="437"/>
        <v>0</v>
      </c>
      <c r="K572" s="161">
        <f>K573+K577+K581+K585+K588+K602+K605+K608+K611+K614</f>
        <v>0</v>
      </c>
      <c r="L572" s="161">
        <f t="shared" ref="L572:N572" si="438">L573+L577+L581+L585+L588+L602+L605+L608+L611+L614</f>
        <v>0</v>
      </c>
      <c r="M572" s="161">
        <f t="shared" si="438"/>
        <v>0</v>
      </c>
      <c r="N572" s="161">
        <f t="shared" si="438"/>
        <v>0</v>
      </c>
      <c r="O572" s="161">
        <f>O573+O577+O581+O585+O588+O602+O605+O608+O611+O614</f>
        <v>705573</v>
      </c>
      <c r="P572" s="161">
        <f t="shared" ref="P572:R572" si="439">P573+P577+P581+P585+P588+P602+P605+P608+P611+P614</f>
        <v>0</v>
      </c>
      <c r="Q572" s="161">
        <f t="shared" si="439"/>
        <v>700245</v>
      </c>
      <c r="R572" s="161">
        <f t="shared" si="439"/>
        <v>0</v>
      </c>
    </row>
    <row r="573" spans="1:18" ht="33">
      <c r="A573" s="12" t="s">
        <v>343</v>
      </c>
      <c r="B573" s="10">
        <f>B572</f>
        <v>913</v>
      </c>
      <c r="C573" s="10" t="s">
        <v>39</v>
      </c>
      <c r="D573" s="10" t="s">
        <v>27</v>
      </c>
      <c r="E573" s="10" t="s">
        <v>513</v>
      </c>
      <c r="F573" s="60"/>
      <c r="G573" s="227">
        <f t="shared" ref="G573:R575" si="440">G574</f>
        <v>626397</v>
      </c>
      <c r="H573" s="227">
        <f t="shared" si="440"/>
        <v>0</v>
      </c>
      <c r="I573" s="227">
        <f t="shared" si="440"/>
        <v>626397</v>
      </c>
      <c r="J573" s="227">
        <f t="shared" si="440"/>
        <v>0</v>
      </c>
      <c r="K573" s="164">
        <f t="shared" si="440"/>
        <v>0</v>
      </c>
      <c r="L573" s="164">
        <f t="shared" si="440"/>
        <v>0</v>
      </c>
      <c r="M573" s="164">
        <f t="shared" si="440"/>
        <v>0</v>
      </c>
      <c r="N573" s="164">
        <f t="shared" si="440"/>
        <v>0</v>
      </c>
      <c r="O573" s="164">
        <f t="shared" si="440"/>
        <v>626397</v>
      </c>
      <c r="P573" s="164">
        <f t="shared" si="440"/>
        <v>0</v>
      </c>
      <c r="Q573" s="164">
        <f t="shared" si="440"/>
        <v>626397</v>
      </c>
      <c r="R573" s="164">
        <f t="shared" si="440"/>
        <v>0</v>
      </c>
    </row>
    <row r="574" spans="1:18">
      <c r="A574" s="12" t="s">
        <v>112</v>
      </c>
      <c r="B574" s="10">
        <f>B573</f>
        <v>913</v>
      </c>
      <c r="C574" s="10" t="s">
        <v>39</v>
      </c>
      <c r="D574" s="10" t="s">
        <v>27</v>
      </c>
      <c r="E574" s="10" t="s">
        <v>520</v>
      </c>
      <c r="F574" s="60"/>
      <c r="G574" s="227">
        <f t="shared" si="440"/>
        <v>626397</v>
      </c>
      <c r="H574" s="227">
        <f t="shared" si="440"/>
        <v>0</v>
      </c>
      <c r="I574" s="227">
        <f t="shared" si="440"/>
        <v>626397</v>
      </c>
      <c r="J574" s="227">
        <f t="shared" si="440"/>
        <v>0</v>
      </c>
      <c r="K574" s="164">
        <f t="shared" si="440"/>
        <v>0</v>
      </c>
      <c r="L574" s="164">
        <f t="shared" si="440"/>
        <v>0</v>
      </c>
      <c r="M574" s="164">
        <f t="shared" si="440"/>
        <v>0</v>
      </c>
      <c r="N574" s="164">
        <f t="shared" si="440"/>
        <v>0</v>
      </c>
      <c r="O574" s="164">
        <f t="shared" si="440"/>
        <v>626397</v>
      </c>
      <c r="P574" s="164">
        <f t="shared" si="440"/>
        <v>0</v>
      </c>
      <c r="Q574" s="164">
        <f t="shared" si="440"/>
        <v>626397</v>
      </c>
      <c r="R574" s="164">
        <f t="shared" si="440"/>
        <v>0</v>
      </c>
    </row>
    <row r="575" spans="1:18" ht="33">
      <c r="A575" s="13" t="s">
        <v>32</v>
      </c>
      <c r="B575" s="10">
        <f>B574</f>
        <v>913</v>
      </c>
      <c r="C575" s="10" t="s">
        <v>39</v>
      </c>
      <c r="D575" s="10" t="s">
        <v>27</v>
      </c>
      <c r="E575" s="10" t="s">
        <v>520</v>
      </c>
      <c r="F575" s="60" t="s">
        <v>33</v>
      </c>
      <c r="G575" s="225">
        <f t="shared" si="440"/>
        <v>626397</v>
      </c>
      <c r="H575" s="225">
        <f t="shared" si="440"/>
        <v>0</v>
      </c>
      <c r="I575" s="225">
        <f t="shared" si="440"/>
        <v>626397</v>
      </c>
      <c r="J575" s="225">
        <f t="shared" si="440"/>
        <v>0</v>
      </c>
      <c r="K575" s="161">
        <f t="shared" si="440"/>
        <v>0</v>
      </c>
      <c r="L575" s="161">
        <f t="shared" si="440"/>
        <v>0</v>
      </c>
      <c r="M575" s="161">
        <f t="shared" si="440"/>
        <v>0</v>
      </c>
      <c r="N575" s="161">
        <f t="shared" si="440"/>
        <v>0</v>
      </c>
      <c r="O575" s="161">
        <f t="shared" si="440"/>
        <v>626397</v>
      </c>
      <c r="P575" s="161">
        <f t="shared" si="440"/>
        <v>0</v>
      </c>
      <c r="Q575" s="161">
        <f t="shared" si="440"/>
        <v>626397</v>
      </c>
      <c r="R575" s="161">
        <f t="shared" si="440"/>
        <v>0</v>
      </c>
    </row>
    <row r="576" spans="1:18">
      <c r="A576" s="13" t="s">
        <v>46</v>
      </c>
      <c r="B576" s="10">
        <f>B575</f>
        <v>913</v>
      </c>
      <c r="C576" s="10" t="s">
        <v>39</v>
      </c>
      <c r="D576" s="10" t="s">
        <v>27</v>
      </c>
      <c r="E576" s="10" t="s">
        <v>520</v>
      </c>
      <c r="F576" s="9">
        <v>610</v>
      </c>
      <c r="G576" s="226">
        <v>626397</v>
      </c>
      <c r="H576" s="226"/>
      <c r="I576" s="226">
        <v>626397</v>
      </c>
      <c r="J576" s="226"/>
      <c r="K576" s="96"/>
      <c r="L576" s="96"/>
      <c r="M576" s="96"/>
      <c r="N576" s="96"/>
      <c r="O576" s="96">
        <f>G576+K576</f>
        <v>626397</v>
      </c>
      <c r="P576" s="96">
        <f>H576+L576</f>
        <v>0</v>
      </c>
      <c r="Q576" s="96">
        <f>I576+M576</f>
        <v>626397</v>
      </c>
      <c r="R576" s="96">
        <f>J576+N576</f>
        <v>0</v>
      </c>
    </row>
    <row r="577" spans="1:18">
      <c r="A577" s="12" t="s">
        <v>15</v>
      </c>
      <c r="B577" s="10">
        <v>913</v>
      </c>
      <c r="C577" s="10" t="s">
        <v>39</v>
      </c>
      <c r="D577" s="10" t="s">
        <v>27</v>
      </c>
      <c r="E577" s="10" t="s">
        <v>479</v>
      </c>
      <c r="F577" s="60"/>
      <c r="G577" s="225">
        <f t="shared" ref="G577:R579" si="441">G578</f>
        <v>43731</v>
      </c>
      <c r="H577" s="225">
        <f t="shared" si="441"/>
        <v>0</v>
      </c>
      <c r="I577" s="225">
        <f t="shared" si="441"/>
        <v>38672</v>
      </c>
      <c r="J577" s="225">
        <f t="shared" si="441"/>
        <v>0</v>
      </c>
      <c r="K577" s="161">
        <f t="shared" si="441"/>
        <v>0</v>
      </c>
      <c r="L577" s="161">
        <f t="shared" si="441"/>
        <v>0</v>
      </c>
      <c r="M577" s="161">
        <f t="shared" si="441"/>
        <v>0</v>
      </c>
      <c r="N577" s="161">
        <f t="shared" si="441"/>
        <v>0</v>
      </c>
      <c r="O577" s="161">
        <f t="shared" si="441"/>
        <v>43731</v>
      </c>
      <c r="P577" s="161">
        <f t="shared" si="441"/>
        <v>0</v>
      </c>
      <c r="Q577" s="161">
        <f t="shared" si="441"/>
        <v>38672</v>
      </c>
      <c r="R577" s="161">
        <f t="shared" si="441"/>
        <v>0</v>
      </c>
    </row>
    <row r="578" spans="1:18">
      <c r="A578" s="12" t="s">
        <v>113</v>
      </c>
      <c r="B578" s="10">
        <v>913</v>
      </c>
      <c r="C578" s="10" t="s">
        <v>39</v>
      </c>
      <c r="D578" s="10" t="s">
        <v>27</v>
      </c>
      <c r="E578" s="10" t="s">
        <v>521</v>
      </c>
      <c r="F578" s="60"/>
      <c r="G578" s="225">
        <f t="shared" si="441"/>
        <v>43731</v>
      </c>
      <c r="H578" s="225">
        <f t="shared" si="441"/>
        <v>0</v>
      </c>
      <c r="I578" s="225">
        <f t="shared" si="441"/>
        <v>38672</v>
      </c>
      <c r="J578" s="225">
        <f t="shared" si="441"/>
        <v>0</v>
      </c>
      <c r="K578" s="161">
        <f t="shared" si="441"/>
        <v>0</v>
      </c>
      <c r="L578" s="161">
        <f t="shared" si="441"/>
        <v>0</v>
      </c>
      <c r="M578" s="161">
        <f t="shared" si="441"/>
        <v>0</v>
      </c>
      <c r="N578" s="161">
        <f t="shared" si="441"/>
        <v>0</v>
      </c>
      <c r="O578" s="161">
        <f t="shared" si="441"/>
        <v>43731</v>
      </c>
      <c r="P578" s="161">
        <f t="shared" si="441"/>
        <v>0</v>
      </c>
      <c r="Q578" s="161">
        <f t="shared" si="441"/>
        <v>38672</v>
      </c>
      <c r="R578" s="161">
        <f t="shared" si="441"/>
        <v>0</v>
      </c>
    </row>
    <row r="579" spans="1:18" ht="33">
      <c r="A579" s="12" t="s">
        <v>32</v>
      </c>
      <c r="B579" s="10">
        <v>913</v>
      </c>
      <c r="C579" s="10" t="s">
        <v>39</v>
      </c>
      <c r="D579" s="10" t="s">
        <v>27</v>
      </c>
      <c r="E579" s="10" t="s">
        <v>521</v>
      </c>
      <c r="F579" s="158" t="s">
        <v>33</v>
      </c>
      <c r="G579" s="225">
        <f t="shared" si="441"/>
        <v>43731</v>
      </c>
      <c r="H579" s="225">
        <f t="shared" si="441"/>
        <v>0</v>
      </c>
      <c r="I579" s="225">
        <f t="shared" si="441"/>
        <v>38672</v>
      </c>
      <c r="J579" s="225">
        <f t="shared" si="441"/>
        <v>0</v>
      </c>
      <c r="K579" s="161">
        <f t="shared" si="441"/>
        <v>0</v>
      </c>
      <c r="L579" s="161">
        <f t="shared" si="441"/>
        <v>0</v>
      </c>
      <c r="M579" s="161">
        <f t="shared" si="441"/>
        <v>0</v>
      </c>
      <c r="N579" s="161">
        <f t="shared" si="441"/>
        <v>0</v>
      </c>
      <c r="O579" s="161">
        <f t="shared" si="441"/>
        <v>43731</v>
      </c>
      <c r="P579" s="161">
        <f t="shared" si="441"/>
        <v>0</v>
      </c>
      <c r="Q579" s="161">
        <f t="shared" si="441"/>
        <v>38672</v>
      </c>
      <c r="R579" s="161">
        <f t="shared" si="441"/>
        <v>0</v>
      </c>
    </row>
    <row r="580" spans="1:18">
      <c r="A580" s="13" t="s">
        <v>46</v>
      </c>
      <c r="B580" s="10">
        <v>913</v>
      </c>
      <c r="C580" s="10" t="s">
        <v>39</v>
      </c>
      <c r="D580" s="10" t="s">
        <v>27</v>
      </c>
      <c r="E580" s="10" t="s">
        <v>521</v>
      </c>
      <c r="F580" s="96">
        <v>610</v>
      </c>
      <c r="G580" s="226">
        <f>31922+11809</f>
        <v>43731</v>
      </c>
      <c r="H580" s="226"/>
      <c r="I580" s="226">
        <f>32287+6385</f>
        <v>38672</v>
      </c>
      <c r="J580" s="226"/>
      <c r="K580" s="96"/>
      <c r="L580" s="96"/>
      <c r="M580" s="96"/>
      <c r="N580" s="96"/>
      <c r="O580" s="96">
        <f>G580+K580</f>
        <v>43731</v>
      </c>
      <c r="P580" s="96">
        <f>H580+L580</f>
        <v>0</v>
      </c>
      <c r="Q580" s="96">
        <f>I580+M580</f>
        <v>38672</v>
      </c>
      <c r="R580" s="96">
        <f>J580+N580</f>
        <v>0</v>
      </c>
    </row>
    <row r="581" spans="1:18" ht="49.5">
      <c r="A581" s="12" t="s">
        <v>114</v>
      </c>
      <c r="B581" s="10">
        <f>B577</f>
        <v>913</v>
      </c>
      <c r="C581" s="10" t="s">
        <v>39</v>
      </c>
      <c r="D581" s="10" t="s">
        <v>27</v>
      </c>
      <c r="E581" s="10" t="s">
        <v>522</v>
      </c>
      <c r="F581" s="10"/>
      <c r="G581" s="225">
        <f t="shared" ref="G581:R583" si="442">G582</f>
        <v>34810</v>
      </c>
      <c r="H581" s="225">
        <f t="shared" si="442"/>
        <v>0</v>
      </c>
      <c r="I581" s="225">
        <f t="shared" si="442"/>
        <v>34810</v>
      </c>
      <c r="J581" s="225">
        <f t="shared" si="442"/>
        <v>0</v>
      </c>
      <c r="K581" s="161">
        <f t="shared" si="442"/>
        <v>0</v>
      </c>
      <c r="L581" s="161">
        <f t="shared" si="442"/>
        <v>0</v>
      </c>
      <c r="M581" s="161">
        <f t="shared" si="442"/>
        <v>0</v>
      </c>
      <c r="N581" s="161">
        <f t="shared" si="442"/>
        <v>0</v>
      </c>
      <c r="O581" s="161">
        <f t="shared" si="442"/>
        <v>34810</v>
      </c>
      <c r="P581" s="161">
        <f t="shared" si="442"/>
        <v>0</v>
      </c>
      <c r="Q581" s="161">
        <f t="shared" si="442"/>
        <v>34810</v>
      </c>
      <c r="R581" s="161">
        <f t="shared" si="442"/>
        <v>0</v>
      </c>
    </row>
    <row r="582" spans="1:18" ht="24" customHeight="1">
      <c r="A582" s="13" t="s">
        <v>115</v>
      </c>
      <c r="B582" s="10">
        <f>B578</f>
        <v>913</v>
      </c>
      <c r="C582" s="10" t="s">
        <v>39</v>
      </c>
      <c r="D582" s="10" t="s">
        <v>27</v>
      </c>
      <c r="E582" s="10" t="s">
        <v>523</v>
      </c>
      <c r="F582" s="10"/>
      <c r="G582" s="225">
        <f t="shared" si="442"/>
        <v>34810</v>
      </c>
      <c r="H582" s="225">
        <f t="shared" si="442"/>
        <v>0</v>
      </c>
      <c r="I582" s="225">
        <f t="shared" si="442"/>
        <v>34810</v>
      </c>
      <c r="J582" s="225">
        <f t="shared" si="442"/>
        <v>0</v>
      </c>
      <c r="K582" s="161">
        <f t="shared" si="442"/>
        <v>0</v>
      </c>
      <c r="L582" s="161">
        <f t="shared" si="442"/>
        <v>0</v>
      </c>
      <c r="M582" s="161">
        <f t="shared" si="442"/>
        <v>0</v>
      </c>
      <c r="N582" s="161">
        <f t="shared" si="442"/>
        <v>0</v>
      </c>
      <c r="O582" s="161">
        <f t="shared" si="442"/>
        <v>34810</v>
      </c>
      <c r="P582" s="161">
        <f t="shared" si="442"/>
        <v>0</v>
      </c>
      <c r="Q582" s="161">
        <f t="shared" si="442"/>
        <v>34810</v>
      </c>
      <c r="R582" s="161">
        <f t="shared" si="442"/>
        <v>0</v>
      </c>
    </row>
    <row r="583" spans="1:18">
      <c r="A583" s="12" t="s">
        <v>19</v>
      </c>
      <c r="B583" s="10">
        <f>B581</f>
        <v>913</v>
      </c>
      <c r="C583" s="10" t="s">
        <v>39</v>
      </c>
      <c r="D583" s="10" t="s">
        <v>27</v>
      </c>
      <c r="E583" s="10" t="s">
        <v>523</v>
      </c>
      <c r="F583" s="10" t="s">
        <v>20</v>
      </c>
      <c r="G583" s="225">
        <f t="shared" si="442"/>
        <v>34810</v>
      </c>
      <c r="H583" s="225">
        <f t="shared" si="442"/>
        <v>0</v>
      </c>
      <c r="I583" s="225">
        <f t="shared" si="442"/>
        <v>34810</v>
      </c>
      <c r="J583" s="225">
        <f t="shared" si="442"/>
        <v>0</v>
      </c>
      <c r="K583" s="161">
        <f t="shared" si="442"/>
        <v>0</v>
      </c>
      <c r="L583" s="161">
        <f t="shared" si="442"/>
        <v>0</v>
      </c>
      <c r="M583" s="161">
        <f t="shared" si="442"/>
        <v>0</v>
      </c>
      <c r="N583" s="161">
        <f t="shared" si="442"/>
        <v>0</v>
      </c>
      <c r="O583" s="161">
        <f t="shared" si="442"/>
        <v>34810</v>
      </c>
      <c r="P583" s="161">
        <f t="shared" si="442"/>
        <v>0</v>
      </c>
      <c r="Q583" s="161">
        <f t="shared" si="442"/>
        <v>34810</v>
      </c>
      <c r="R583" s="161">
        <f t="shared" si="442"/>
        <v>0</v>
      </c>
    </row>
    <row r="584" spans="1:18" ht="49.5">
      <c r="A584" s="12" t="s">
        <v>524</v>
      </c>
      <c r="B584" s="10">
        <f>B582</f>
        <v>913</v>
      </c>
      <c r="C584" s="10" t="s">
        <v>39</v>
      </c>
      <c r="D584" s="10" t="s">
        <v>27</v>
      </c>
      <c r="E584" s="10" t="s">
        <v>523</v>
      </c>
      <c r="F584" s="9">
        <v>810</v>
      </c>
      <c r="G584" s="226">
        <v>34810</v>
      </c>
      <c r="H584" s="226"/>
      <c r="I584" s="226">
        <v>34810</v>
      </c>
      <c r="J584" s="226"/>
      <c r="K584" s="96"/>
      <c r="L584" s="96"/>
      <c r="M584" s="96"/>
      <c r="N584" s="96"/>
      <c r="O584" s="96">
        <f>G584+K584</f>
        <v>34810</v>
      </c>
      <c r="P584" s="96">
        <f>H584+L584</f>
        <v>0</v>
      </c>
      <c r="Q584" s="96">
        <f>I584+M584</f>
        <v>34810</v>
      </c>
      <c r="R584" s="96">
        <f>J584+N584</f>
        <v>0</v>
      </c>
    </row>
    <row r="585" spans="1:18" s="83" customFormat="1" ht="49.5" hidden="1">
      <c r="A585" s="84" t="s">
        <v>424</v>
      </c>
      <c r="B585" s="85">
        <v>913</v>
      </c>
      <c r="C585" s="85" t="s">
        <v>39</v>
      </c>
      <c r="D585" s="89" t="s">
        <v>27</v>
      </c>
      <c r="E585" s="89" t="s">
        <v>518</v>
      </c>
      <c r="F585" s="87"/>
      <c r="G585" s="226">
        <f>G586</f>
        <v>0</v>
      </c>
      <c r="H585" s="226">
        <f t="shared" ref="H585:R586" si="443">H586</f>
        <v>0</v>
      </c>
      <c r="I585" s="226">
        <f t="shared" si="443"/>
        <v>0</v>
      </c>
      <c r="J585" s="226">
        <f t="shared" si="443"/>
        <v>0</v>
      </c>
      <c r="K585" s="87">
        <f>K586</f>
        <v>0</v>
      </c>
      <c r="L585" s="87">
        <f t="shared" si="443"/>
        <v>0</v>
      </c>
      <c r="M585" s="87">
        <f t="shared" si="443"/>
        <v>0</v>
      </c>
      <c r="N585" s="87">
        <f t="shared" si="443"/>
        <v>0</v>
      </c>
      <c r="O585" s="87">
        <f>O586</f>
        <v>0</v>
      </c>
      <c r="P585" s="87">
        <f t="shared" si="443"/>
        <v>0</v>
      </c>
      <c r="Q585" s="87">
        <f t="shared" si="443"/>
        <v>0</v>
      </c>
      <c r="R585" s="87">
        <f t="shared" si="443"/>
        <v>0</v>
      </c>
    </row>
    <row r="586" spans="1:18" s="83" customFormat="1" ht="33" hidden="1">
      <c r="A586" s="84" t="s">
        <v>32</v>
      </c>
      <c r="B586" s="85">
        <v>913</v>
      </c>
      <c r="C586" s="85" t="s">
        <v>39</v>
      </c>
      <c r="D586" s="89" t="s">
        <v>27</v>
      </c>
      <c r="E586" s="89" t="s">
        <v>518</v>
      </c>
      <c r="F586" s="87">
        <v>600</v>
      </c>
      <c r="G586" s="226">
        <f>G587</f>
        <v>0</v>
      </c>
      <c r="H586" s="226">
        <f t="shared" si="443"/>
        <v>0</v>
      </c>
      <c r="I586" s="226">
        <f t="shared" si="443"/>
        <v>0</v>
      </c>
      <c r="J586" s="226">
        <f t="shared" si="443"/>
        <v>0</v>
      </c>
      <c r="K586" s="87">
        <f>K587</f>
        <v>0</v>
      </c>
      <c r="L586" s="87">
        <f t="shared" si="443"/>
        <v>0</v>
      </c>
      <c r="M586" s="87">
        <f t="shared" si="443"/>
        <v>0</v>
      </c>
      <c r="N586" s="87">
        <f t="shared" si="443"/>
        <v>0</v>
      </c>
      <c r="O586" s="87">
        <f>O587</f>
        <v>0</v>
      </c>
      <c r="P586" s="87">
        <f t="shared" si="443"/>
        <v>0</v>
      </c>
      <c r="Q586" s="87">
        <f t="shared" si="443"/>
        <v>0</v>
      </c>
      <c r="R586" s="87">
        <f t="shared" si="443"/>
        <v>0</v>
      </c>
    </row>
    <row r="587" spans="1:18" s="83" customFormat="1" hidden="1">
      <c r="A587" s="86" t="s">
        <v>46</v>
      </c>
      <c r="B587" s="85">
        <v>913</v>
      </c>
      <c r="C587" s="85" t="s">
        <v>39</v>
      </c>
      <c r="D587" s="89" t="s">
        <v>27</v>
      </c>
      <c r="E587" s="89" t="s">
        <v>518</v>
      </c>
      <c r="F587" s="87">
        <v>610</v>
      </c>
      <c r="G587" s="226"/>
      <c r="H587" s="226"/>
      <c r="I587" s="226"/>
      <c r="J587" s="226"/>
      <c r="K587" s="87"/>
      <c r="L587" s="87"/>
      <c r="M587" s="87"/>
      <c r="N587" s="87"/>
      <c r="O587" s="87">
        <f>G587+K587</f>
        <v>0</v>
      </c>
      <c r="P587" s="87">
        <f>H587+L587</f>
        <v>0</v>
      </c>
      <c r="Q587" s="87">
        <f>I587+M587</f>
        <v>0</v>
      </c>
      <c r="R587" s="87">
        <f>J587+N587</f>
        <v>0</v>
      </c>
    </row>
    <row r="588" spans="1:18" s="83" customFormat="1" hidden="1">
      <c r="A588" s="123" t="s">
        <v>571</v>
      </c>
      <c r="B588" s="90">
        <v>913</v>
      </c>
      <c r="C588" s="89" t="s">
        <v>39</v>
      </c>
      <c r="D588" s="89" t="s">
        <v>27</v>
      </c>
      <c r="E588" s="89" t="s">
        <v>594</v>
      </c>
      <c r="F588" s="89"/>
      <c r="G588" s="226">
        <f>G589+G592+G596+G599</f>
        <v>0</v>
      </c>
      <c r="H588" s="226">
        <f t="shared" ref="H588:J588" si="444">H589+H592+H596+H599</f>
        <v>0</v>
      </c>
      <c r="I588" s="226">
        <f t="shared" si="444"/>
        <v>0</v>
      </c>
      <c r="J588" s="226">
        <f t="shared" si="444"/>
        <v>0</v>
      </c>
      <c r="K588" s="87">
        <f>K589+K592+K596+K599</f>
        <v>0</v>
      </c>
      <c r="L588" s="87">
        <f t="shared" ref="L588:N588" si="445">L589+L592+L596+L599</f>
        <v>0</v>
      </c>
      <c r="M588" s="87">
        <f t="shared" si="445"/>
        <v>0</v>
      </c>
      <c r="N588" s="87">
        <f t="shared" si="445"/>
        <v>0</v>
      </c>
      <c r="O588" s="87">
        <f>O589+O592+O596+O599</f>
        <v>0</v>
      </c>
      <c r="P588" s="87">
        <f t="shared" ref="P588:R588" si="446">P589+P592+P596+P599</f>
        <v>0</v>
      </c>
      <c r="Q588" s="87">
        <f t="shared" si="446"/>
        <v>0</v>
      </c>
      <c r="R588" s="87">
        <f t="shared" si="446"/>
        <v>0</v>
      </c>
    </row>
    <row r="589" spans="1:18" s="83" customFormat="1" ht="66" hidden="1">
      <c r="A589" s="86" t="s">
        <v>601</v>
      </c>
      <c r="B589" s="90">
        <v>913</v>
      </c>
      <c r="C589" s="89" t="s">
        <v>39</v>
      </c>
      <c r="D589" s="89" t="s">
        <v>27</v>
      </c>
      <c r="E589" s="89" t="s">
        <v>602</v>
      </c>
      <c r="F589" s="87"/>
      <c r="G589" s="226">
        <f>G590</f>
        <v>0</v>
      </c>
      <c r="H589" s="226">
        <f t="shared" ref="H589:R590" si="447">H590</f>
        <v>0</v>
      </c>
      <c r="I589" s="226">
        <f t="shared" si="447"/>
        <v>0</v>
      </c>
      <c r="J589" s="226">
        <f t="shared" si="447"/>
        <v>0</v>
      </c>
      <c r="K589" s="87">
        <f>K590</f>
        <v>0</v>
      </c>
      <c r="L589" s="87">
        <f t="shared" si="447"/>
        <v>0</v>
      </c>
      <c r="M589" s="87">
        <f t="shared" si="447"/>
        <v>0</v>
      </c>
      <c r="N589" s="87">
        <f t="shared" si="447"/>
        <v>0</v>
      </c>
      <c r="O589" s="87">
        <f>O590</f>
        <v>0</v>
      </c>
      <c r="P589" s="87">
        <f t="shared" si="447"/>
        <v>0</v>
      </c>
      <c r="Q589" s="87">
        <f t="shared" si="447"/>
        <v>0</v>
      </c>
      <c r="R589" s="87">
        <f t="shared" si="447"/>
        <v>0</v>
      </c>
    </row>
    <row r="590" spans="1:18" s="83" customFormat="1" ht="33" hidden="1">
      <c r="A590" s="84" t="s">
        <v>32</v>
      </c>
      <c r="B590" s="90">
        <v>913</v>
      </c>
      <c r="C590" s="89" t="s">
        <v>39</v>
      </c>
      <c r="D590" s="89" t="s">
        <v>27</v>
      </c>
      <c r="E590" s="89" t="s">
        <v>602</v>
      </c>
      <c r="F590" s="89" t="s">
        <v>33</v>
      </c>
      <c r="G590" s="226">
        <f>G591</f>
        <v>0</v>
      </c>
      <c r="H590" s="226">
        <f t="shared" si="447"/>
        <v>0</v>
      </c>
      <c r="I590" s="226">
        <f t="shared" si="447"/>
        <v>0</v>
      </c>
      <c r="J590" s="226">
        <f t="shared" si="447"/>
        <v>0</v>
      </c>
      <c r="K590" s="87">
        <f>K591</f>
        <v>0</v>
      </c>
      <c r="L590" s="87">
        <f t="shared" si="447"/>
        <v>0</v>
      </c>
      <c r="M590" s="87">
        <f t="shared" si="447"/>
        <v>0</v>
      </c>
      <c r="N590" s="87">
        <f t="shared" si="447"/>
        <v>0</v>
      </c>
      <c r="O590" s="87">
        <f>O591</f>
        <v>0</v>
      </c>
      <c r="P590" s="87">
        <f t="shared" si="447"/>
        <v>0</v>
      </c>
      <c r="Q590" s="87">
        <f t="shared" si="447"/>
        <v>0</v>
      </c>
      <c r="R590" s="87">
        <f t="shared" si="447"/>
        <v>0</v>
      </c>
    </row>
    <row r="591" spans="1:18" s="83" customFormat="1" hidden="1">
      <c r="A591" s="123" t="s">
        <v>46</v>
      </c>
      <c r="B591" s="90">
        <v>913</v>
      </c>
      <c r="C591" s="89" t="s">
        <v>39</v>
      </c>
      <c r="D591" s="89" t="s">
        <v>27</v>
      </c>
      <c r="E591" s="89" t="s">
        <v>602</v>
      </c>
      <c r="F591" s="89" t="s">
        <v>52</v>
      </c>
      <c r="G591" s="226"/>
      <c r="H591" s="226"/>
      <c r="I591" s="226"/>
      <c r="J591" s="226"/>
      <c r="K591" s="87"/>
      <c r="L591" s="87"/>
      <c r="M591" s="87"/>
      <c r="N591" s="87"/>
      <c r="O591" s="87">
        <f>G591+K591</f>
        <v>0</v>
      </c>
      <c r="P591" s="87">
        <f>H591+L591</f>
        <v>0</v>
      </c>
      <c r="Q591" s="87">
        <f>I591+M591</f>
        <v>0</v>
      </c>
      <c r="R591" s="87">
        <f>J591+N591</f>
        <v>0</v>
      </c>
    </row>
    <row r="592" spans="1:18" s="83" customFormat="1" ht="82.5" hidden="1">
      <c r="A592" s="194" t="s">
        <v>603</v>
      </c>
      <c r="B592" s="90">
        <v>913</v>
      </c>
      <c r="C592" s="89" t="s">
        <v>39</v>
      </c>
      <c r="D592" s="89" t="s">
        <v>27</v>
      </c>
      <c r="E592" s="89" t="s">
        <v>604</v>
      </c>
      <c r="F592" s="87"/>
      <c r="G592" s="226">
        <f>G593</f>
        <v>0</v>
      </c>
      <c r="H592" s="226">
        <f t="shared" ref="H592:R592" si="448">H593</f>
        <v>0</v>
      </c>
      <c r="I592" s="226">
        <f t="shared" si="448"/>
        <v>0</v>
      </c>
      <c r="J592" s="226">
        <f t="shared" si="448"/>
        <v>0</v>
      </c>
      <c r="K592" s="87">
        <f>K593</f>
        <v>0</v>
      </c>
      <c r="L592" s="87">
        <f t="shared" si="448"/>
        <v>0</v>
      </c>
      <c r="M592" s="87">
        <f t="shared" si="448"/>
        <v>0</v>
      </c>
      <c r="N592" s="87">
        <f t="shared" si="448"/>
        <v>0</v>
      </c>
      <c r="O592" s="87">
        <f>O593</f>
        <v>0</v>
      </c>
      <c r="P592" s="87">
        <f t="shared" si="448"/>
        <v>0</v>
      </c>
      <c r="Q592" s="87">
        <f t="shared" si="448"/>
        <v>0</v>
      </c>
      <c r="R592" s="87">
        <f t="shared" si="448"/>
        <v>0</v>
      </c>
    </row>
    <row r="593" spans="1:18" s="83" customFormat="1" ht="33" hidden="1">
      <c r="A593" s="84" t="s">
        <v>32</v>
      </c>
      <c r="B593" s="90">
        <v>913</v>
      </c>
      <c r="C593" s="89" t="s">
        <v>39</v>
      </c>
      <c r="D593" s="89" t="s">
        <v>27</v>
      </c>
      <c r="E593" s="89" t="s">
        <v>604</v>
      </c>
      <c r="F593" s="89" t="s">
        <v>33</v>
      </c>
      <c r="G593" s="226">
        <f>G594+G595</f>
        <v>0</v>
      </c>
      <c r="H593" s="226">
        <f t="shared" ref="H593:J593" si="449">H594+H595</f>
        <v>0</v>
      </c>
      <c r="I593" s="226">
        <f t="shared" si="449"/>
        <v>0</v>
      </c>
      <c r="J593" s="226">
        <f t="shared" si="449"/>
        <v>0</v>
      </c>
      <c r="K593" s="87">
        <f>K594+K595</f>
        <v>0</v>
      </c>
      <c r="L593" s="87">
        <f t="shared" ref="L593:N593" si="450">L594+L595</f>
        <v>0</v>
      </c>
      <c r="M593" s="87">
        <f t="shared" si="450"/>
        <v>0</v>
      </c>
      <c r="N593" s="87">
        <f t="shared" si="450"/>
        <v>0</v>
      </c>
      <c r="O593" s="87">
        <f>O594+O595</f>
        <v>0</v>
      </c>
      <c r="P593" s="87">
        <f t="shared" ref="P593:R593" si="451">P594+P595</f>
        <v>0</v>
      </c>
      <c r="Q593" s="87">
        <f t="shared" si="451"/>
        <v>0</v>
      </c>
      <c r="R593" s="87">
        <f t="shared" si="451"/>
        <v>0</v>
      </c>
    </row>
    <row r="594" spans="1:18" s="83" customFormat="1" hidden="1">
      <c r="A594" s="123" t="s">
        <v>46</v>
      </c>
      <c r="B594" s="90">
        <v>913</v>
      </c>
      <c r="C594" s="89" t="s">
        <v>39</v>
      </c>
      <c r="D594" s="89" t="s">
        <v>27</v>
      </c>
      <c r="E594" s="89" t="s">
        <v>604</v>
      </c>
      <c r="F594" s="89" t="s">
        <v>52</v>
      </c>
      <c r="G594" s="226"/>
      <c r="H594" s="226"/>
      <c r="I594" s="226"/>
      <c r="J594" s="226"/>
      <c r="K594" s="87"/>
      <c r="L594" s="87"/>
      <c r="M594" s="87"/>
      <c r="N594" s="87"/>
      <c r="O594" s="87">
        <f t="shared" ref="O594:O595" si="452">G594+K594</f>
        <v>0</v>
      </c>
      <c r="P594" s="87">
        <f t="shared" ref="P594:P595" si="453">H594+L594</f>
        <v>0</v>
      </c>
      <c r="Q594" s="87">
        <f t="shared" ref="Q594:Q595" si="454">I594+M594</f>
        <v>0</v>
      </c>
      <c r="R594" s="87">
        <f t="shared" ref="R594:R595" si="455">J594+N594</f>
        <v>0</v>
      </c>
    </row>
    <row r="595" spans="1:18" s="83" customFormat="1" hidden="1">
      <c r="A595" s="123" t="s">
        <v>94</v>
      </c>
      <c r="B595" s="90">
        <v>913</v>
      </c>
      <c r="C595" s="89" t="s">
        <v>39</v>
      </c>
      <c r="D595" s="89" t="s">
        <v>27</v>
      </c>
      <c r="E595" s="89" t="s">
        <v>604</v>
      </c>
      <c r="F595" s="89">
        <v>620</v>
      </c>
      <c r="G595" s="226"/>
      <c r="H595" s="226"/>
      <c r="I595" s="226"/>
      <c r="J595" s="226"/>
      <c r="K595" s="87"/>
      <c r="L595" s="87"/>
      <c r="M595" s="87"/>
      <c r="N595" s="87"/>
      <c r="O595" s="87">
        <f t="shared" si="452"/>
        <v>0</v>
      </c>
      <c r="P595" s="87">
        <f t="shared" si="453"/>
        <v>0</v>
      </c>
      <c r="Q595" s="87">
        <f t="shared" si="454"/>
        <v>0</v>
      </c>
      <c r="R595" s="87">
        <f t="shared" si="455"/>
        <v>0</v>
      </c>
    </row>
    <row r="596" spans="1:18" s="83" customFormat="1" ht="66" hidden="1">
      <c r="A596" s="86" t="s">
        <v>605</v>
      </c>
      <c r="B596" s="90">
        <v>913</v>
      </c>
      <c r="C596" s="89" t="s">
        <v>39</v>
      </c>
      <c r="D596" s="89" t="s">
        <v>27</v>
      </c>
      <c r="E596" s="89" t="s">
        <v>606</v>
      </c>
      <c r="F596" s="89"/>
      <c r="G596" s="226">
        <f>G597</f>
        <v>0</v>
      </c>
      <c r="H596" s="226">
        <f t="shared" ref="H596:R597" si="456">H597</f>
        <v>0</v>
      </c>
      <c r="I596" s="226">
        <f t="shared" si="456"/>
        <v>0</v>
      </c>
      <c r="J596" s="226">
        <f t="shared" si="456"/>
        <v>0</v>
      </c>
      <c r="K596" s="87">
        <f>K597</f>
        <v>0</v>
      </c>
      <c r="L596" s="87">
        <f t="shared" si="456"/>
        <v>0</v>
      </c>
      <c r="M596" s="87">
        <f t="shared" si="456"/>
        <v>0</v>
      </c>
      <c r="N596" s="87">
        <f t="shared" si="456"/>
        <v>0</v>
      </c>
      <c r="O596" s="87">
        <f>O597</f>
        <v>0</v>
      </c>
      <c r="P596" s="87">
        <f t="shared" si="456"/>
        <v>0</v>
      </c>
      <c r="Q596" s="87">
        <f t="shared" si="456"/>
        <v>0</v>
      </c>
      <c r="R596" s="87">
        <f t="shared" si="456"/>
        <v>0</v>
      </c>
    </row>
    <row r="597" spans="1:18" s="83" customFormat="1" ht="33" hidden="1">
      <c r="A597" s="84" t="s">
        <v>32</v>
      </c>
      <c r="B597" s="90">
        <v>913</v>
      </c>
      <c r="C597" s="89" t="s">
        <v>39</v>
      </c>
      <c r="D597" s="89" t="s">
        <v>27</v>
      </c>
      <c r="E597" s="89" t="s">
        <v>606</v>
      </c>
      <c r="F597" s="89" t="s">
        <v>33</v>
      </c>
      <c r="G597" s="226">
        <f>G598</f>
        <v>0</v>
      </c>
      <c r="H597" s="226">
        <f t="shared" si="456"/>
        <v>0</v>
      </c>
      <c r="I597" s="226">
        <f t="shared" si="456"/>
        <v>0</v>
      </c>
      <c r="J597" s="226">
        <f t="shared" si="456"/>
        <v>0</v>
      </c>
      <c r="K597" s="87">
        <f>K598</f>
        <v>0</v>
      </c>
      <c r="L597" s="87">
        <f t="shared" si="456"/>
        <v>0</v>
      </c>
      <c r="M597" s="87">
        <f t="shared" si="456"/>
        <v>0</v>
      </c>
      <c r="N597" s="87">
        <f t="shared" si="456"/>
        <v>0</v>
      </c>
      <c r="O597" s="87">
        <f>O598</f>
        <v>0</v>
      </c>
      <c r="P597" s="87">
        <f t="shared" si="456"/>
        <v>0</v>
      </c>
      <c r="Q597" s="87">
        <f t="shared" si="456"/>
        <v>0</v>
      </c>
      <c r="R597" s="87">
        <f t="shared" si="456"/>
        <v>0</v>
      </c>
    </row>
    <row r="598" spans="1:18" s="83" customFormat="1" hidden="1">
      <c r="A598" s="123" t="s">
        <v>46</v>
      </c>
      <c r="B598" s="90">
        <v>913</v>
      </c>
      <c r="C598" s="89" t="s">
        <v>39</v>
      </c>
      <c r="D598" s="89" t="s">
        <v>27</v>
      </c>
      <c r="E598" s="89" t="s">
        <v>606</v>
      </c>
      <c r="F598" s="89" t="s">
        <v>52</v>
      </c>
      <c r="G598" s="226"/>
      <c r="H598" s="226"/>
      <c r="I598" s="226"/>
      <c r="J598" s="226"/>
      <c r="K598" s="87"/>
      <c r="L598" s="87"/>
      <c r="M598" s="87"/>
      <c r="N598" s="87"/>
      <c r="O598" s="87">
        <f>G598+K598</f>
        <v>0</v>
      </c>
      <c r="P598" s="87">
        <f>H598+L598</f>
        <v>0</v>
      </c>
      <c r="Q598" s="87">
        <f>I598+M598</f>
        <v>0</v>
      </c>
      <c r="R598" s="87">
        <f>J598+N598</f>
        <v>0</v>
      </c>
    </row>
    <row r="599" spans="1:18" s="83" customFormat="1" ht="54.75" hidden="1" customHeight="1">
      <c r="A599" s="86" t="s">
        <v>607</v>
      </c>
      <c r="B599" s="90">
        <v>913</v>
      </c>
      <c r="C599" s="89" t="s">
        <v>39</v>
      </c>
      <c r="D599" s="89" t="s">
        <v>27</v>
      </c>
      <c r="E599" s="89" t="s">
        <v>608</v>
      </c>
      <c r="F599" s="89"/>
      <c r="G599" s="226">
        <f>G600</f>
        <v>0</v>
      </c>
      <c r="H599" s="226">
        <f t="shared" ref="H599:R600" si="457">H600</f>
        <v>0</v>
      </c>
      <c r="I599" s="226">
        <f t="shared" si="457"/>
        <v>0</v>
      </c>
      <c r="J599" s="226">
        <f t="shared" si="457"/>
        <v>0</v>
      </c>
      <c r="K599" s="87">
        <f>K600</f>
        <v>0</v>
      </c>
      <c r="L599" s="87">
        <f t="shared" si="457"/>
        <v>0</v>
      </c>
      <c r="M599" s="87">
        <f t="shared" si="457"/>
        <v>0</v>
      </c>
      <c r="N599" s="87">
        <f t="shared" si="457"/>
        <v>0</v>
      </c>
      <c r="O599" s="87">
        <f>O600</f>
        <v>0</v>
      </c>
      <c r="P599" s="87">
        <f t="shared" si="457"/>
        <v>0</v>
      </c>
      <c r="Q599" s="87">
        <f t="shared" si="457"/>
        <v>0</v>
      </c>
      <c r="R599" s="87">
        <f t="shared" si="457"/>
        <v>0</v>
      </c>
    </row>
    <row r="600" spans="1:18" s="83" customFormat="1" ht="33" hidden="1">
      <c r="A600" s="84" t="s">
        <v>32</v>
      </c>
      <c r="B600" s="90">
        <v>913</v>
      </c>
      <c r="C600" s="89" t="s">
        <v>39</v>
      </c>
      <c r="D600" s="89" t="s">
        <v>27</v>
      </c>
      <c r="E600" s="89" t="s">
        <v>608</v>
      </c>
      <c r="F600" s="89" t="s">
        <v>33</v>
      </c>
      <c r="G600" s="226">
        <f>G601</f>
        <v>0</v>
      </c>
      <c r="H600" s="226">
        <f t="shared" si="457"/>
        <v>0</v>
      </c>
      <c r="I600" s="226">
        <f t="shared" si="457"/>
        <v>0</v>
      </c>
      <c r="J600" s="226">
        <f t="shared" si="457"/>
        <v>0</v>
      </c>
      <c r="K600" s="87">
        <f>K601</f>
        <v>0</v>
      </c>
      <c r="L600" s="87">
        <f t="shared" si="457"/>
        <v>0</v>
      </c>
      <c r="M600" s="87">
        <f t="shared" si="457"/>
        <v>0</v>
      </c>
      <c r="N600" s="87">
        <f t="shared" si="457"/>
        <v>0</v>
      </c>
      <c r="O600" s="87">
        <f>O601</f>
        <v>0</v>
      </c>
      <c r="P600" s="87">
        <f t="shared" si="457"/>
        <v>0</v>
      </c>
      <c r="Q600" s="87">
        <f t="shared" si="457"/>
        <v>0</v>
      </c>
      <c r="R600" s="87">
        <f t="shared" si="457"/>
        <v>0</v>
      </c>
    </row>
    <row r="601" spans="1:18" s="83" customFormat="1" hidden="1">
      <c r="A601" s="123" t="s">
        <v>46</v>
      </c>
      <c r="B601" s="90">
        <v>913</v>
      </c>
      <c r="C601" s="89" t="s">
        <v>39</v>
      </c>
      <c r="D601" s="89" t="s">
        <v>27</v>
      </c>
      <c r="E601" s="89" t="s">
        <v>608</v>
      </c>
      <c r="F601" s="89" t="s">
        <v>52</v>
      </c>
      <c r="G601" s="226"/>
      <c r="H601" s="226"/>
      <c r="I601" s="226"/>
      <c r="J601" s="226"/>
      <c r="K601" s="87"/>
      <c r="L601" s="87"/>
      <c r="M601" s="87"/>
      <c r="N601" s="87"/>
      <c r="O601" s="87">
        <f>G601+K601</f>
        <v>0</v>
      </c>
      <c r="P601" s="87">
        <f>H601+L601</f>
        <v>0</v>
      </c>
      <c r="Q601" s="87">
        <f>I601+M601</f>
        <v>0</v>
      </c>
      <c r="R601" s="87">
        <f>J601+N601</f>
        <v>0</v>
      </c>
    </row>
    <row r="602" spans="1:18" s="135" customFormat="1" ht="121.5" customHeight="1">
      <c r="A602" s="160" t="s">
        <v>558</v>
      </c>
      <c r="B602" s="158">
        <v>913</v>
      </c>
      <c r="C602" s="158" t="s">
        <v>39</v>
      </c>
      <c r="D602" s="101" t="s">
        <v>27</v>
      </c>
      <c r="E602" s="101" t="s">
        <v>557</v>
      </c>
      <c r="F602" s="96"/>
      <c r="G602" s="225">
        <f>G603</f>
        <v>366</v>
      </c>
      <c r="H602" s="225">
        <f t="shared" ref="H602:R603" si="458">H603</f>
        <v>0</v>
      </c>
      <c r="I602" s="225">
        <f t="shared" si="458"/>
        <v>366</v>
      </c>
      <c r="J602" s="225">
        <f t="shared" si="458"/>
        <v>0</v>
      </c>
      <c r="K602" s="161">
        <f>K603</f>
        <v>0</v>
      </c>
      <c r="L602" s="161">
        <f t="shared" si="458"/>
        <v>0</v>
      </c>
      <c r="M602" s="161">
        <f t="shared" si="458"/>
        <v>0</v>
      </c>
      <c r="N602" s="161">
        <f t="shared" si="458"/>
        <v>0</v>
      </c>
      <c r="O602" s="161">
        <f>O603</f>
        <v>366</v>
      </c>
      <c r="P602" s="161">
        <f t="shared" si="458"/>
        <v>0</v>
      </c>
      <c r="Q602" s="161">
        <f t="shared" si="458"/>
        <v>366</v>
      </c>
      <c r="R602" s="161">
        <f t="shared" si="458"/>
        <v>0</v>
      </c>
    </row>
    <row r="603" spans="1:18" s="135" customFormat="1">
      <c r="A603" s="99" t="s">
        <v>19</v>
      </c>
      <c r="B603" s="158">
        <v>913</v>
      </c>
      <c r="C603" s="158" t="s">
        <v>39</v>
      </c>
      <c r="D603" s="101" t="s">
        <v>27</v>
      </c>
      <c r="E603" s="101" t="s">
        <v>557</v>
      </c>
      <c r="F603" s="96">
        <v>800</v>
      </c>
      <c r="G603" s="225">
        <f>G604</f>
        <v>366</v>
      </c>
      <c r="H603" s="225">
        <f t="shared" si="458"/>
        <v>0</v>
      </c>
      <c r="I603" s="225">
        <f t="shared" si="458"/>
        <v>366</v>
      </c>
      <c r="J603" s="225">
        <f t="shared" si="458"/>
        <v>0</v>
      </c>
      <c r="K603" s="161">
        <f>K604</f>
        <v>0</v>
      </c>
      <c r="L603" s="161">
        <f t="shared" si="458"/>
        <v>0</v>
      </c>
      <c r="M603" s="161">
        <f t="shared" si="458"/>
        <v>0</v>
      </c>
      <c r="N603" s="161">
        <f t="shared" si="458"/>
        <v>0</v>
      </c>
      <c r="O603" s="161">
        <f>O604</f>
        <v>366</v>
      </c>
      <c r="P603" s="161">
        <f t="shared" si="458"/>
        <v>0</v>
      </c>
      <c r="Q603" s="161">
        <f t="shared" si="458"/>
        <v>366</v>
      </c>
      <c r="R603" s="161">
        <f t="shared" si="458"/>
        <v>0</v>
      </c>
    </row>
    <row r="604" spans="1:18" s="135" customFormat="1" ht="49.5">
      <c r="A604" s="99" t="s">
        <v>524</v>
      </c>
      <c r="B604" s="158">
        <v>913</v>
      </c>
      <c r="C604" s="158" t="s">
        <v>39</v>
      </c>
      <c r="D604" s="101" t="s">
        <v>27</v>
      </c>
      <c r="E604" s="101" t="s">
        <v>557</v>
      </c>
      <c r="F604" s="96">
        <v>810</v>
      </c>
      <c r="G604" s="226">
        <v>366</v>
      </c>
      <c r="H604" s="226"/>
      <c r="I604" s="226">
        <v>366</v>
      </c>
      <c r="J604" s="226"/>
      <c r="K604" s="96"/>
      <c r="L604" s="96"/>
      <c r="M604" s="96"/>
      <c r="N604" s="96"/>
      <c r="O604" s="96">
        <f>G604+K604</f>
        <v>366</v>
      </c>
      <c r="P604" s="96">
        <f>H604+L604</f>
        <v>0</v>
      </c>
      <c r="Q604" s="96">
        <f>I604+M604</f>
        <v>366</v>
      </c>
      <c r="R604" s="96">
        <f>J604+N604</f>
        <v>0</v>
      </c>
    </row>
    <row r="605" spans="1:18" s="83" customFormat="1" ht="66" hidden="1">
      <c r="A605" s="86" t="s">
        <v>425</v>
      </c>
      <c r="B605" s="85">
        <v>913</v>
      </c>
      <c r="C605" s="85" t="s">
        <v>39</v>
      </c>
      <c r="D605" s="89" t="s">
        <v>27</v>
      </c>
      <c r="E605" s="89" t="s">
        <v>525</v>
      </c>
      <c r="F605" s="87"/>
      <c r="G605" s="226">
        <f>G606</f>
        <v>0</v>
      </c>
      <c r="H605" s="226">
        <f t="shared" ref="H605:R606" si="459">H606</f>
        <v>0</v>
      </c>
      <c r="I605" s="226">
        <f t="shared" si="459"/>
        <v>0</v>
      </c>
      <c r="J605" s="226">
        <f t="shared" si="459"/>
        <v>0</v>
      </c>
      <c r="K605" s="87">
        <f>K606</f>
        <v>0</v>
      </c>
      <c r="L605" s="87">
        <f t="shared" si="459"/>
        <v>0</v>
      </c>
      <c r="M605" s="87">
        <f t="shared" si="459"/>
        <v>0</v>
      </c>
      <c r="N605" s="87">
        <f t="shared" si="459"/>
        <v>0</v>
      </c>
      <c r="O605" s="87">
        <f>O606</f>
        <v>0</v>
      </c>
      <c r="P605" s="87">
        <f t="shared" si="459"/>
        <v>0</v>
      </c>
      <c r="Q605" s="87">
        <f t="shared" si="459"/>
        <v>0</v>
      </c>
      <c r="R605" s="87">
        <f t="shared" si="459"/>
        <v>0</v>
      </c>
    </row>
    <row r="606" spans="1:18" s="83" customFormat="1" ht="33" hidden="1">
      <c r="A606" s="84" t="s">
        <v>32</v>
      </c>
      <c r="B606" s="85">
        <v>913</v>
      </c>
      <c r="C606" s="85" t="s">
        <v>39</v>
      </c>
      <c r="D606" s="89" t="s">
        <v>27</v>
      </c>
      <c r="E606" s="89" t="s">
        <v>525</v>
      </c>
      <c r="F606" s="87">
        <v>600</v>
      </c>
      <c r="G606" s="226">
        <f>G607</f>
        <v>0</v>
      </c>
      <c r="H606" s="226">
        <f t="shared" si="459"/>
        <v>0</v>
      </c>
      <c r="I606" s="226">
        <f t="shared" si="459"/>
        <v>0</v>
      </c>
      <c r="J606" s="226">
        <f t="shared" si="459"/>
        <v>0</v>
      </c>
      <c r="K606" s="87">
        <f>K607</f>
        <v>0</v>
      </c>
      <c r="L606" s="87">
        <f t="shared" si="459"/>
        <v>0</v>
      </c>
      <c r="M606" s="87">
        <f t="shared" si="459"/>
        <v>0</v>
      </c>
      <c r="N606" s="87">
        <f t="shared" si="459"/>
        <v>0</v>
      </c>
      <c r="O606" s="87">
        <f>O607</f>
        <v>0</v>
      </c>
      <c r="P606" s="87">
        <f t="shared" si="459"/>
        <v>0</v>
      </c>
      <c r="Q606" s="87">
        <f t="shared" si="459"/>
        <v>0</v>
      </c>
      <c r="R606" s="87">
        <f t="shared" si="459"/>
        <v>0</v>
      </c>
    </row>
    <row r="607" spans="1:18" s="83" customFormat="1" hidden="1">
      <c r="A607" s="86" t="s">
        <v>46</v>
      </c>
      <c r="B607" s="85">
        <v>913</v>
      </c>
      <c r="C607" s="85" t="s">
        <v>39</v>
      </c>
      <c r="D607" s="89" t="s">
        <v>27</v>
      </c>
      <c r="E607" s="89" t="s">
        <v>525</v>
      </c>
      <c r="F607" s="87">
        <v>610</v>
      </c>
      <c r="G607" s="226"/>
      <c r="H607" s="226"/>
      <c r="I607" s="226"/>
      <c r="J607" s="226"/>
      <c r="K607" s="87"/>
      <c r="L607" s="87"/>
      <c r="M607" s="87"/>
      <c r="N607" s="87"/>
      <c r="O607" s="87">
        <f>G607+K607</f>
        <v>0</v>
      </c>
      <c r="P607" s="87">
        <f>H607+L607</f>
        <v>0</v>
      </c>
      <c r="Q607" s="87">
        <f>I607+M607</f>
        <v>0</v>
      </c>
      <c r="R607" s="87">
        <f>J607+N607</f>
        <v>0</v>
      </c>
    </row>
    <row r="608" spans="1:18" s="83" customFormat="1" ht="82.5" hidden="1">
      <c r="A608" s="84" t="s">
        <v>609</v>
      </c>
      <c r="B608" s="89" t="s">
        <v>108</v>
      </c>
      <c r="C608" s="89" t="s">
        <v>39</v>
      </c>
      <c r="D608" s="89" t="s">
        <v>27</v>
      </c>
      <c r="E608" s="115" t="s">
        <v>610</v>
      </c>
      <c r="F608" s="115"/>
      <c r="G608" s="226">
        <f>G609</f>
        <v>0</v>
      </c>
      <c r="H608" s="226">
        <f t="shared" ref="H608:R609" si="460">H609</f>
        <v>0</v>
      </c>
      <c r="I608" s="226">
        <f t="shared" si="460"/>
        <v>0</v>
      </c>
      <c r="J608" s="226">
        <f t="shared" si="460"/>
        <v>0</v>
      </c>
      <c r="K608" s="87">
        <f>K609</f>
        <v>0</v>
      </c>
      <c r="L608" s="87">
        <f t="shared" si="460"/>
        <v>0</v>
      </c>
      <c r="M608" s="87">
        <f t="shared" si="460"/>
        <v>0</v>
      </c>
      <c r="N608" s="87">
        <f t="shared" si="460"/>
        <v>0</v>
      </c>
      <c r="O608" s="87">
        <f>O609</f>
        <v>0</v>
      </c>
      <c r="P608" s="87">
        <f t="shared" si="460"/>
        <v>0</v>
      </c>
      <c r="Q608" s="87">
        <f t="shared" si="460"/>
        <v>0</v>
      </c>
      <c r="R608" s="87">
        <f t="shared" si="460"/>
        <v>0</v>
      </c>
    </row>
    <row r="609" spans="1:18" s="83" customFormat="1" ht="33" hidden="1">
      <c r="A609" s="84" t="s">
        <v>32</v>
      </c>
      <c r="B609" s="89" t="s">
        <v>108</v>
      </c>
      <c r="C609" s="89" t="s">
        <v>39</v>
      </c>
      <c r="D609" s="89" t="s">
        <v>27</v>
      </c>
      <c r="E609" s="115" t="s">
        <v>610</v>
      </c>
      <c r="F609" s="115" t="s">
        <v>33</v>
      </c>
      <c r="G609" s="226">
        <f>G610</f>
        <v>0</v>
      </c>
      <c r="H609" s="226">
        <f t="shared" si="460"/>
        <v>0</v>
      </c>
      <c r="I609" s="226">
        <f t="shared" si="460"/>
        <v>0</v>
      </c>
      <c r="J609" s="226">
        <f t="shared" si="460"/>
        <v>0</v>
      </c>
      <c r="K609" s="87">
        <f>K610</f>
        <v>0</v>
      </c>
      <c r="L609" s="87">
        <f t="shared" si="460"/>
        <v>0</v>
      </c>
      <c r="M609" s="87">
        <f t="shared" si="460"/>
        <v>0</v>
      </c>
      <c r="N609" s="87">
        <f t="shared" si="460"/>
        <v>0</v>
      </c>
      <c r="O609" s="87">
        <f>O610</f>
        <v>0</v>
      </c>
      <c r="P609" s="87">
        <f t="shared" si="460"/>
        <v>0</v>
      </c>
      <c r="Q609" s="87">
        <f t="shared" si="460"/>
        <v>0</v>
      </c>
      <c r="R609" s="87">
        <f t="shared" si="460"/>
        <v>0</v>
      </c>
    </row>
    <row r="610" spans="1:18" s="83" customFormat="1" hidden="1">
      <c r="A610" s="84" t="s">
        <v>46</v>
      </c>
      <c r="B610" s="89" t="s">
        <v>108</v>
      </c>
      <c r="C610" s="89" t="s">
        <v>39</v>
      </c>
      <c r="D610" s="89" t="s">
        <v>27</v>
      </c>
      <c r="E610" s="115" t="s">
        <v>610</v>
      </c>
      <c r="F610" s="115" t="s">
        <v>52</v>
      </c>
      <c r="G610" s="226"/>
      <c r="H610" s="226"/>
      <c r="I610" s="226"/>
      <c r="J610" s="226"/>
      <c r="K610" s="87"/>
      <c r="L610" s="87"/>
      <c r="M610" s="87"/>
      <c r="N610" s="87"/>
      <c r="O610" s="87">
        <f>G610+K610</f>
        <v>0</v>
      </c>
      <c r="P610" s="87">
        <f>H610+L610</f>
        <v>0</v>
      </c>
      <c r="Q610" s="87">
        <f>I610+M610</f>
        <v>0</v>
      </c>
      <c r="R610" s="87">
        <f>J610+N610</f>
        <v>0</v>
      </c>
    </row>
    <row r="611" spans="1:18" s="83" customFormat="1" ht="66" hidden="1">
      <c r="A611" s="84" t="s">
        <v>425</v>
      </c>
      <c r="B611" s="89">
        <v>913</v>
      </c>
      <c r="C611" s="89" t="s">
        <v>39</v>
      </c>
      <c r="D611" s="89" t="s">
        <v>27</v>
      </c>
      <c r="E611" s="115" t="s">
        <v>621</v>
      </c>
      <c r="F611" s="87"/>
      <c r="G611" s="226">
        <f>G612</f>
        <v>0</v>
      </c>
      <c r="H611" s="226">
        <f t="shared" ref="H611:R612" si="461">H612</f>
        <v>0</v>
      </c>
      <c r="I611" s="226">
        <f t="shared" si="461"/>
        <v>0</v>
      </c>
      <c r="J611" s="226">
        <f t="shared" si="461"/>
        <v>0</v>
      </c>
      <c r="K611" s="87">
        <f>K612</f>
        <v>0</v>
      </c>
      <c r="L611" s="87">
        <f t="shared" si="461"/>
        <v>0</v>
      </c>
      <c r="M611" s="87">
        <f t="shared" si="461"/>
        <v>0</v>
      </c>
      <c r="N611" s="87">
        <f t="shared" si="461"/>
        <v>0</v>
      </c>
      <c r="O611" s="87">
        <f>O612</f>
        <v>0</v>
      </c>
      <c r="P611" s="87">
        <f t="shared" si="461"/>
        <v>0</v>
      </c>
      <c r="Q611" s="87">
        <f t="shared" si="461"/>
        <v>0</v>
      </c>
      <c r="R611" s="87">
        <f t="shared" si="461"/>
        <v>0</v>
      </c>
    </row>
    <row r="612" spans="1:18" s="83" customFormat="1" ht="33" hidden="1">
      <c r="A612" s="84" t="s">
        <v>32</v>
      </c>
      <c r="B612" s="89">
        <v>913</v>
      </c>
      <c r="C612" s="89" t="s">
        <v>39</v>
      </c>
      <c r="D612" s="89" t="s">
        <v>27</v>
      </c>
      <c r="E612" s="115" t="s">
        <v>621</v>
      </c>
      <c r="F612" s="87">
        <v>600</v>
      </c>
      <c r="G612" s="226">
        <f>G613</f>
        <v>0</v>
      </c>
      <c r="H612" s="226">
        <f t="shared" si="461"/>
        <v>0</v>
      </c>
      <c r="I612" s="226">
        <f t="shared" si="461"/>
        <v>0</v>
      </c>
      <c r="J612" s="226">
        <f t="shared" si="461"/>
        <v>0</v>
      </c>
      <c r="K612" s="87">
        <f>K613</f>
        <v>0</v>
      </c>
      <c r="L612" s="87">
        <f t="shared" si="461"/>
        <v>0</v>
      </c>
      <c r="M612" s="87">
        <f t="shared" si="461"/>
        <v>0</v>
      </c>
      <c r="N612" s="87">
        <f t="shared" si="461"/>
        <v>0</v>
      </c>
      <c r="O612" s="87">
        <f>O613</f>
        <v>0</v>
      </c>
      <c r="P612" s="87">
        <f t="shared" si="461"/>
        <v>0</v>
      </c>
      <c r="Q612" s="87">
        <f t="shared" si="461"/>
        <v>0</v>
      </c>
      <c r="R612" s="87">
        <f t="shared" si="461"/>
        <v>0</v>
      </c>
    </row>
    <row r="613" spans="1:18" s="83" customFormat="1" hidden="1">
      <c r="A613" s="123" t="s">
        <v>46</v>
      </c>
      <c r="B613" s="89">
        <v>913</v>
      </c>
      <c r="C613" s="89" t="s">
        <v>39</v>
      </c>
      <c r="D613" s="89" t="s">
        <v>27</v>
      </c>
      <c r="E613" s="115" t="s">
        <v>621</v>
      </c>
      <c r="F613" s="87">
        <v>610</v>
      </c>
      <c r="G613" s="226"/>
      <c r="H613" s="226"/>
      <c r="I613" s="226"/>
      <c r="J613" s="226"/>
      <c r="K613" s="87"/>
      <c r="L613" s="87"/>
      <c r="M613" s="87"/>
      <c r="N613" s="87"/>
      <c r="O613" s="87">
        <f>G613+K613</f>
        <v>0</v>
      </c>
      <c r="P613" s="87">
        <f>H613+L613</f>
        <v>0</v>
      </c>
      <c r="Q613" s="87">
        <f>I613+M613</f>
        <v>0</v>
      </c>
      <c r="R613" s="87">
        <f>J613+N613</f>
        <v>0</v>
      </c>
    </row>
    <row r="614" spans="1:18" ht="49.5">
      <c r="A614" s="12" t="s">
        <v>424</v>
      </c>
      <c r="B614" s="60">
        <v>913</v>
      </c>
      <c r="C614" s="60" t="s">
        <v>39</v>
      </c>
      <c r="D614" s="10" t="s">
        <v>27</v>
      </c>
      <c r="E614" s="10" t="s">
        <v>568</v>
      </c>
      <c r="F614" s="9"/>
      <c r="G614" s="225">
        <f>G615</f>
        <v>269</v>
      </c>
      <c r="H614" s="225">
        <f t="shared" ref="H614:R615" si="462">H615</f>
        <v>0</v>
      </c>
      <c r="I614" s="225">
        <f t="shared" si="462"/>
        <v>0</v>
      </c>
      <c r="J614" s="225">
        <f t="shared" si="462"/>
        <v>0</v>
      </c>
      <c r="K614" s="161">
        <f>K615</f>
        <v>0</v>
      </c>
      <c r="L614" s="161">
        <f t="shared" si="462"/>
        <v>0</v>
      </c>
      <c r="M614" s="161">
        <f t="shared" si="462"/>
        <v>0</v>
      </c>
      <c r="N614" s="161">
        <f t="shared" si="462"/>
        <v>0</v>
      </c>
      <c r="O614" s="161">
        <f>O615</f>
        <v>269</v>
      </c>
      <c r="P614" s="161">
        <f t="shared" si="462"/>
        <v>0</v>
      </c>
      <c r="Q614" s="161">
        <f t="shared" si="462"/>
        <v>0</v>
      </c>
      <c r="R614" s="161">
        <f t="shared" si="462"/>
        <v>0</v>
      </c>
    </row>
    <row r="615" spans="1:18" ht="33">
      <c r="A615" s="12" t="s">
        <v>32</v>
      </c>
      <c r="B615" s="60">
        <v>913</v>
      </c>
      <c r="C615" s="60" t="s">
        <v>39</v>
      </c>
      <c r="D615" s="10" t="s">
        <v>27</v>
      </c>
      <c r="E615" s="10" t="s">
        <v>568</v>
      </c>
      <c r="F615" s="9">
        <v>600</v>
      </c>
      <c r="G615" s="225">
        <f>G616</f>
        <v>269</v>
      </c>
      <c r="H615" s="225">
        <f t="shared" si="462"/>
        <v>0</v>
      </c>
      <c r="I615" s="225">
        <f t="shared" si="462"/>
        <v>0</v>
      </c>
      <c r="J615" s="225">
        <f t="shared" si="462"/>
        <v>0</v>
      </c>
      <c r="K615" s="161">
        <f>K616</f>
        <v>0</v>
      </c>
      <c r="L615" s="161">
        <f t="shared" si="462"/>
        <v>0</v>
      </c>
      <c r="M615" s="161">
        <f t="shared" si="462"/>
        <v>0</v>
      </c>
      <c r="N615" s="161">
        <f t="shared" si="462"/>
        <v>0</v>
      </c>
      <c r="O615" s="161">
        <f>O616</f>
        <v>269</v>
      </c>
      <c r="P615" s="161">
        <f t="shared" si="462"/>
        <v>0</v>
      </c>
      <c r="Q615" s="161">
        <f t="shared" si="462"/>
        <v>0</v>
      </c>
      <c r="R615" s="161">
        <f t="shared" si="462"/>
        <v>0</v>
      </c>
    </row>
    <row r="616" spans="1:18">
      <c r="A616" s="12" t="s">
        <v>46</v>
      </c>
      <c r="B616" s="60">
        <v>913</v>
      </c>
      <c r="C616" s="60" t="s">
        <v>39</v>
      </c>
      <c r="D616" s="10" t="s">
        <v>27</v>
      </c>
      <c r="E616" s="10" t="s">
        <v>568</v>
      </c>
      <c r="F616" s="9">
        <v>610</v>
      </c>
      <c r="G616" s="225">
        <v>269</v>
      </c>
      <c r="H616" s="225"/>
      <c r="I616" s="225"/>
      <c r="J616" s="225"/>
      <c r="K616" s="161"/>
      <c r="L616" s="161"/>
      <c r="M616" s="161"/>
      <c r="N616" s="161"/>
      <c r="O616" s="96">
        <f>G616+K616</f>
        <v>269</v>
      </c>
      <c r="P616" s="96">
        <f>H616+L616</f>
        <v>0</v>
      </c>
      <c r="Q616" s="96">
        <f>I616+M616</f>
        <v>0</v>
      </c>
      <c r="R616" s="96">
        <f>J616+N616</f>
        <v>0</v>
      </c>
    </row>
    <row r="617" spans="1:18">
      <c r="A617" s="12"/>
      <c r="B617" s="10"/>
      <c r="C617" s="10"/>
      <c r="D617" s="10"/>
      <c r="E617" s="10"/>
      <c r="F617" s="9"/>
      <c r="G617" s="226"/>
      <c r="H617" s="226"/>
      <c r="I617" s="226"/>
      <c r="J617" s="226"/>
      <c r="K617" s="96"/>
      <c r="L617" s="96"/>
      <c r="M617" s="96"/>
      <c r="N617" s="96"/>
      <c r="O617" s="96"/>
      <c r="P617" s="96"/>
      <c r="Q617" s="96"/>
      <c r="R617" s="96"/>
    </row>
    <row r="618" spans="1:18" ht="18.75">
      <c r="A618" s="25" t="s">
        <v>204</v>
      </c>
      <c r="B618" s="30" t="s">
        <v>108</v>
      </c>
      <c r="C618" s="30" t="s">
        <v>39</v>
      </c>
      <c r="D618" s="30" t="s">
        <v>14</v>
      </c>
      <c r="E618" s="11"/>
      <c r="F618" s="9"/>
      <c r="G618" s="224">
        <f>G619</f>
        <v>377933</v>
      </c>
      <c r="H618" s="224">
        <f t="shared" ref="H618:R618" si="463">H619</f>
        <v>0</v>
      </c>
      <c r="I618" s="224">
        <f t="shared" si="463"/>
        <v>377742</v>
      </c>
      <c r="J618" s="224">
        <f t="shared" si="463"/>
        <v>0</v>
      </c>
      <c r="K618" s="163">
        <f>K619</f>
        <v>0</v>
      </c>
      <c r="L618" s="163">
        <f t="shared" si="463"/>
        <v>0</v>
      </c>
      <c r="M618" s="163">
        <f t="shared" si="463"/>
        <v>0</v>
      </c>
      <c r="N618" s="163">
        <f t="shared" si="463"/>
        <v>0</v>
      </c>
      <c r="O618" s="163">
        <f>O619</f>
        <v>377933</v>
      </c>
      <c r="P618" s="163">
        <f t="shared" si="463"/>
        <v>0</v>
      </c>
      <c r="Q618" s="163">
        <f t="shared" si="463"/>
        <v>377742</v>
      </c>
      <c r="R618" s="163">
        <f t="shared" si="463"/>
        <v>0</v>
      </c>
    </row>
    <row r="619" spans="1:18" ht="38.25" customHeight="1">
      <c r="A619" s="12" t="s">
        <v>515</v>
      </c>
      <c r="B619" s="10" t="s">
        <v>108</v>
      </c>
      <c r="C619" s="10" t="s">
        <v>39</v>
      </c>
      <c r="D619" s="10" t="s">
        <v>14</v>
      </c>
      <c r="E619" s="11" t="s">
        <v>478</v>
      </c>
      <c r="F619" s="10"/>
      <c r="G619" s="225">
        <f>G620+G624+G628+G635</f>
        <v>377933</v>
      </c>
      <c r="H619" s="225">
        <f t="shared" ref="H619:J619" si="464">H620+H624+H635</f>
        <v>0</v>
      </c>
      <c r="I619" s="225">
        <f t="shared" si="464"/>
        <v>377742</v>
      </c>
      <c r="J619" s="225">
        <f t="shared" si="464"/>
        <v>0</v>
      </c>
      <c r="K619" s="161">
        <f>K620+K624+K628+K635</f>
        <v>0</v>
      </c>
      <c r="L619" s="161">
        <f t="shared" ref="L619:N619" si="465">L620+L624+L635</f>
        <v>0</v>
      </c>
      <c r="M619" s="161">
        <f t="shared" si="465"/>
        <v>0</v>
      </c>
      <c r="N619" s="161">
        <f t="shared" si="465"/>
        <v>0</v>
      </c>
      <c r="O619" s="161">
        <f>O620+O624+O628+O635</f>
        <v>377933</v>
      </c>
      <c r="P619" s="161">
        <f t="shared" ref="P619:R619" si="466">P620+P624+P635</f>
        <v>0</v>
      </c>
      <c r="Q619" s="161">
        <f t="shared" si="466"/>
        <v>377742</v>
      </c>
      <c r="R619" s="161">
        <f t="shared" si="466"/>
        <v>0</v>
      </c>
    </row>
    <row r="620" spans="1:18" ht="33">
      <c r="A620" s="12" t="s">
        <v>343</v>
      </c>
      <c r="B620" s="60">
        <v>913</v>
      </c>
      <c r="C620" s="60" t="s">
        <v>39</v>
      </c>
      <c r="D620" s="10" t="s">
        <v>14</v>
      </c>
      <c r="E620" s="61" t="s">
        <v>513</v>
      </c>
      <c r="F620" s="60"/>
      <c r="G620" s="227">
        <f t="shared" ref="G620:R622" si="467">G621</f>
        <v>376357</v>
      </c>
      <c r="H620" s="227">
        <f t="shared" si="467"/>
        <v>0</v>
      </c>
      <c r="I620" s="227">
        <f t="shared" si="467"/>
        <v>376357</v>
      </c>
      <c r="J620" s="227">
        <f t="shared" si="467"/>
        <v>0</v>
      </c>
      <c r="K620" s="164">
        <f t="shared" si="467"/>
        <v>0</v>
      </c>
      <c r="L620" s="164">
        <f t="shared" si="467"/>
        <v>0</v>
      </c>
      <c r="M620" s="164">
        <f t="shared" si="467"/>
        <v>0</v>
      </c>
      <c r="N620" s="164">
        <f t="shared" si="467"/>
        <v>0</v>
      </c>
      <c r="O620" s="164">
        <f t="shared" si="467"/>
        <v>376357</v>
      </c>
      <c r="P620" s="164">
        <f t="shared" si="467"/>
        <v>0</v>
      </c>
      <c r="Q620" s="164">
        <f t="shared" si="467"/>
        <v>376357</v>
      </c>
      <c r="R620" s="164">
        <f t="shared" si="467"/>
        <v>0</v>
      </c>
    </row>
    <row r="621" spans="1:18">
      <c r="A621" s="12" t="s">
        <v>97</v>
      </c>
      <c r="B621" s="60">
        <v>913</v>
      </c>
      <c r="C621" s="60" t="s">
        <v>39</v>
      </c>
      <c r="D621" s="10" t="s">
        <v>14</v>
      </c>
      <c r="E621" s="61" t="s">
        <v>526</v>
      </c>
      <c r="F621" s="60"/>
      <c r="G621" s="227">
        <f t="shared" si="467"/>
        <v>376357</v>
      </c>
      <c r="H621" s="227">
        <f t="shared" si="467"/>
        <v>0</v>
      </c>
      <c r="I621" s="227">
        <f t="shared" si="467"/>
        <v>376357</v>
      </c>
      <c r="J621" s="227">
        <f t="shared" si="467"/>
        <v>0</v>
      </c>
      <c r="K621" s="164">
        <f t="shared" si="467"/>
        <v>0</v>
      </c>
      <c r="L621" s="164">
        <f t="shared" si="467"/>
        <v>0</v>
      </c>
      <c r="M621" s="164">
        <f t="shared" si="467"/>
        <v>0</v>
      </c>
      <c r="N621" s="164">
        <f t="shared" si="467"/>
        <v>0</v>
      </c>
      <c r="O621" s="164">
        <f t="shared" si="467"/>
        <v>376357</v>
      </c>
      <c r="P621" s="164">
        <f t="shared" si="467"/>
        <v>0</v>
      </c>
      <c r="Q621" s="164">
        <f t="shared" si="467"/>
        <v>376357</v>
      </c>
      <c r="R621" s="164">
        <f t="shared" si="467"/>
        <v>0</v>
      </c>
    </row>
    <row r="622" spans="1:18" ht="33">
      <c r="A622" s="13" t="s">
        <v>32</v>
      </c>
      <c r="B622" s="60">
        <v>913</v>
      </c>
      <c r="C622" s="60" t="s">
        <v>39</v>
      </c>
      <c r="D622" s="10" t="s">
        <v>14</v>
      </c>
      <c r="E622" s="61" t="s">
        <v>526</v>
      </c>
      <c r="F622" s="60" t="s">
        <v>33</v>
      </c>
      <c r="G622" s="225">
        <f t="shared" si="467"/>
        <v>376357</v>
      </c>
      <c r="H622" s="225">
        <f t="shared" si="467"/>
        <v>0</v>
      </c>
      <c r="I622" s="225">
        <f t="shared" si="467"/>
        <v>376357</v>
      </c>
      <c r="J622" s="225">
        <f t="shared" si="467"/>
        <v>0</v>
      </c>
      <c r="K622" s="161">
        <f t="shared" si="467"/>
        <v>0</v>
      </c>
      <c r="L622" s="161">
        <f t="shared" si="467"/>
        <v>0</v>
      </c>
      <c r="M622" s="161">
        <f t="shared" si="467"/>
        <v>0</v>
      </c>
      <c r="N622" s="161">
        <f t="shared" si="467"/>
        <v>0</v>
      </c>
      <c r="O622" s="161">
        <f t="shared" si="467"/>
        <v>376357</v>
      </c>
      <c r="P622" s="161">
        <f t="shared" si="467"/>
        <v>0</v>
      </c>
      <c r="Q622" s="161">
        <f t="shared" si="467"/>
        <v>376357</v>
      </c>
      <c r="R622" s="161">
        <f t="shared" si="467"/>
        <v>0</v>
      </c>
    </row>
    <row r="623" spans="1:18">
      <c r="A623" s="13" t="s">
        <v>46</v>
      </c>
      <c r="B623" s="60">
        <v>913</v>
      </c>
      <c r="C623" s="60" t="s">
        <v>39</v>
      </c>
      <c r="D623" s="10" t="s">
        <v>14</v>
      </c>
      <c r="E623" s="61" t="s">
        <v>526</v>
      </c>
      <c r="F623" s="9">
        <v>610</v>
      </c>
      <c r="G623" s="226">
        <f>375311+1046</f>
        <v>376357</v>
      </c>
      <c r="H623" s="226"/>
      <c r="I623" s="226">
        <f>375311+1046</f>
        <v>376357</v>
      </c>
      <c r="J623" s="226"/>
      <c r="K623" s="96"/>
      <c r="L623" s="96"/>
      <c r="M623" s="96"/>
      <c r="N623" s="96"/>
      <c r="O623" s="96">
        <f>G623+K623</f>
        <v>376357</v>
      </c>
      <c r="P623" s="96">
        <f>H623+L623</f>
        <v>0</v>
      </c>
      <c r="Q623" s="96">
        <f>I623+M623</f>
        <v>376357</v>
      </c>
      <c r="R623" s="96">
        <f>J623+N623</f>
        <v>0</v>
      </c>
    </row>
    <row r="624" spans="1:18">
      <c r="A624" s="13" t="s">
        <v>15</v>
      </c>
      <c r="B624" s="60">
        <v>913</v>
      </c>
      <c r="C624" s="60" t="s">
        <v>39</v>
      </c>
      <c r="D624" s="10" t="s">
        <v>14</v>
      </c>
      <c r="E624" s="61" t="s">
        <v>479</v>
      </c>
      <c r="F624" s="60"/>
      <c r="G624" s="225">
        <f t="shared" ref="G624:R626" si="468">G625</f>
        <v>1576</v>
      </c>
      <c r="H624" s="225">
        <f t="shared" si="468"/>
        <v>0</v>
      </c>
      <c r="I624" s="225">
        <f t="shared" si="468"/>
        <v>1385</v>
      </c>
      <c r="J624" s="225">
        <f t="shared" si="468"/>
        <v>0</v>
      </c>
      <c r="K624" s="161">
        <f t="shared" si="468"/>
        <v>0</v>
      </c>
      <c r="L624" s="161">
        <f t="shared" si="468"/>
        <v>0</v>
      </c>
      <c r="M624" s="161">
        <f t="shared" si="468"/>
        <v>0</v>
      </c>
      <c r="N624" s="161">
        <f t="shared" si="468"/>
        <v>0</v>
      </c>
      <c r="O624" s="161">
        <f t="shared" si="468"/>
        <v>1576</v>
      </c>
      <c r="P624" s="161">
        <f t="shared" si="468"/>
        <v>0</v>
      </c>
      <c r="Q624" s="161">
        <f t="shared" si="468"/>
        <v>1385</v>
      </c>
      <c r="R624" s="161">
        <f t="shared" si="468"/>
        <v>0</v>
      </c>
    </row>
    <row r="625" spans="1:18">
      <c r="A625" s="13" t="s">
        <v>98</v>
      </c>
      <c r="B625" s="60">
        <v>913</v>
      </c>
      <c r="C625" s="60" t="s">
        <v>39</v>
      </c>
      <c r="D625" s="10" t="s">
        <v>14</v>
      </c>
      <c r="E625" s="61" t="s">
        <v>528</v>
      </c>
      <c r="F625" s="60"/>
      <c r="G625" s="225">
        <f t="shared" si="468"/>
        <v>1576</v>
      </c>
      <c r="H625" s="225">
        <f t="shared" si="468"/>
        <v>0</v>
      </c>
      <c r="I625" s="225">
        <f t="shared" si="468"/>
        <v>1385</v>
      </c>
      <c r="J625" s="225">
        <f t="shared" si="468"/>
        <v>0</v>
      </c>
      <c r="K625" s="161">
        <f t="shared" si="468"/>
        <v>0</v>
      </c>
      <c r="L625" s="161">
        <f t="shared" si="468"/>
        <v>0</v>
      </c>
      <c r="M625" s="161">
        <f t="shared" si="468"/>
        <v>0</v>
      </c>
      <c r="N625" s="161">
        <f t="shared" si="468"/>
        <v>0</v>
      </c>
      <c r="O625" s="161">
        <f t="shared" si="468"/>
        <v>1576</v>
      </c>
      <c r="P625" s="161">
        <f t="shared" si="468"/>
        <v>0</v>
      </c>
      <c r="Q625" s="161">
        <f t="shared" si="468"/>
        <v>1385</v>
      </c>
      <c r="R625" s="161">
        <f t="shared" si="468"/>
        <v>0</v>
      </c>
    </row>
    <row r="626" spans="1:18" ht="33">
      <c r="A626" s="13" t="s">
        <v>32</v>
      </c>
      <c r="B626" s="60">
        <v>913</v>
      </c>
      <c r="C626" s="60" t="s">
        <v>39</v>
      </c>
      <c r="D626" s="10" t="s">
        <v>14</v>
      </c>
      <c r="E626" s="61" t="s">
        <v>528</v>
      </c>
      <c r="F626" s="60" t="s">
        <v>33</v>
      </c>
      <c r="G626" s="225">
        <f t="shared" si="468"/>
        <v>1576</v>
      </c>
      <c r="H626" s="225">
        <f t="shared" si="468"/>
        <v>0</v>
      </c>
      <c r="I626" s="225">
        <f t="shared" si="468"/>
        <v>1385</v>
      </c>
      <c r="J626" s="225">
        <f t="shared" si="468"/>
        <v>0</v>
      </c>
      <c r="K626" s="161">
        <f t="shared" si="468"/>
        <v>0</v>
      </c>
      <c r="L626" s="161">
        <f t="shared" si="468"/>
        <v>0</v>
      </c>
      <c r="M626" s="161">
        <f t="shared" si="468"/>
        <v>0</v>
      </c>
      <c r="N626" s="161">
        <f t="shared" si="468"/>
        <v>0</v>
      </c>
      <c r="O626" s="161">
        <f t="shared" si="468"/>
        <v>1576</v>
      </c>
      <c r="P626" s="161">
        <f t="shared" si="468"/>
        <v>0</v>
      </c>
      <c r="Q626" s="161">
        <f t="shared" si="468"/>
        <v>1385</v>
      </c>
      <c r="R626" s="161">
        <f t="shared" si="468"/>
        <v>0</v>
      </c>
    </row>
    <row r="627" spans="1:18">
      <c r="A627" s="13" t="s">
        <v>46</v>
      </c>
      <c r="B627" s="60">
        <v>913</v>
      </c>
      <c r="C627" s="60" t="s">
        <v>39</v>
      </c>
      <c r="D627" s="10" t="s">
        <v>14</v>
      </c>
      <c r="E627" s="61" t="s">
        <v>528</v>
      </c>
      <c r="F627" s="9">
        <v>610</v>
      </c>
      <c r="G627" s="226">
        <f>1385+191</f>
        <v>1576</v>
      </c>
      <c r="H627" s="226"/>
      <c r="I627" s="226">
        <v>1385</v>
      </c>
      <c r="J627" s="226"/>
      <c r="K627" s="96"/>
      <c r="L627" s="96"/>
      <c r="M627" s="96"/>
      <c r="N627" s="96"/>
      <c r="O627" s="96">
        <f>G627+K627</f>
        <v>1576</v>
      </c>
      <c r="P627" s="96">
        <f>H627+L627</f>
        <v>0</v>
      </c>
      <c r="Q627" s="96">
        <f>I627+M627</f>
        <v>1385</v>
      </c>
      <c r="R627" s="96">
        <f>J627+N627</f>
        <v>0</v>
      </c>
    </row>
    <row r="628" spans="1:18" s="83" customFormat="1" hidden="1">
      <c r="A628" s="123" t="s">
        <v>571</v>
      </c>
      <c r="B628" s="90">
        <v>913</v>
      </c>
      <c r="C628" s="89" t="s">
        <v>39</v>
      </c>
      <c r="D628" s="89" t="s">
        <v>14</v>
      </c>
      <c r="E628" s="89" t="s">
        <v>594</v>
      </c>
      <c r="F628" s="89"/>
      <c r="G628" s="226">
        <f>G629+G632</f>
        <v>0</v>
      </c>
      <c r="H628" s="226">
        <f t="shared" ref="H628:J628" si="469">H629+H632</f>
        <v>0</v>
      </c>
      <c r="I628" s="226">
        <f t="shared" si="469"/>
        <v>0</v>
      </c>
      <c r="J628" s="226">
        <f t="shared" si="469"/>
        <v>0</v>
      </c>
      <c r="K628" s="87">
        <f>K629+K632</f>
        <v>0</v>
      </c>
      <c r="L628" s="87">
        <f t="shared" ref="L628:N628" si="470">L629+L632</f>
        <v>0</v>
      </c>
      <c r="M628" s="87">
        <f t="shared" si="470"/>
        <v>0</v>
      </c>
      <c r="N628" s="87">
        <f t="shared" si="470"/>
        <v>0</v>
      </c>
      <c r="O628" s="87">
        <f>O629+O632</f>
        <v>0</v>
      </c>
      <c r="P628" s="87">
        <f t="shared" ref="P628:R628" si="471">P629+P632</f>
        <v>0</v>
      </c>
      <c r="Q628" s="87">
        <f t="shared" si="471"/>
        <v>0</v>
      </c>
      <c r="R628" s="87">
        <f t="shared" si="471"/>
        <v>0</v>
      </c>
    </row>
    <row r="629" spans="1:18" s="83" customFormat="1" ht="49.5" hidden="1">
      <c r="A629" s="86" t="s">
        <v>611</v>
      </c>
      <c r="B629" s="90">
        <v>913</v>
      </c>
      <c r="C629" s="89" t="s">
        <v>39</v>
      </c>
      <c r="D629" s="89" t="s">
        <v>14</v>
      </c>
      <c r="E629" s="89" t="s">
        <v>612</v>
      </c>
      <c r="F629" s="89"/>
      <c r="G629" s="226">
        <f>G630</f>
        <v>0</v>
      </c>
      <c r="H629" s="226">
        <f t="shared" ref="H629:R630" si="472">H630</f>
        <v>0</v>
      </c>
      <c r="I629" s="226">
        <f t="shared" si="472"/>
        <v>0</v>
      </c>
      <c r="J629" s="226">
        <f t="shared" si="472"/>
        <v>0</v>
      </c>
      <c r="K629" s="87">
        <f>K630</f>
        <v>0</v>
      </c>
      <c r="L629" s="87">
        <f t="shared" si="472"/>
        <v>0</v>
      </c>
      <c r="M629" s="87">
        <f t="shared" si="472"/>
        <v>0</v>
      </c>
      <c r="N629" s="87">
        <f t="shared" si="472"/>
        <v>0</v>
      </c>
      <c r="O629" s="87">
        <f>O630</f>
        <v>0</v>
      </c>
      <c r="P629" s="87">
        <f t="shared" si="472"/>
        <v>0</v>
      </c>
      <c r="Q629" s="87">
        <f t="shared" si="472"/>
        <v>0</v>
      </c>
      <c r="R629" s="87">
        <f t="shared" si="472"/>
        <v>0</v>
      </c>
    </row>
    <row r="630" spans="1:18" s="83" customFormat="1" ht="33" hidden="1">
      <c r="A630" s="84" t="s">
        <v>32</v>
      </c>
      <c r="B630" s="90">
        <v>913</v>
      </c>
      <c r="C630" s="89" t="s">
        <v>39</v>
      </c>
      <c r="D630" s="89" t="s">
        <v>14</v>
      </c>
      <c r="E630" s="89" t="s">
        <v>612</v>
      </c>
      <c r="F630" s="89" t="s">
        <v>33</v>
      </c>
      <c r="G630" s="226">
        <f>G631</f>
        <v>0</v>
      </c>
      <c r="H630" s="226">
        <f t="shared" si="472"/>
        <v>0</v>
      </c>
      <c r="I630" s="226">
        <f t="shared" si="472"/>
        <v>0</v>
      </c>
      <c r="J630" s="226">
        <f t="shared" si="472"/>
        <v>0</v>
      </c>
      <c r="K630" s="87">
        <f>K631</f>
        <v>0</v>
      </c>
      <c r="L630" s="87">
        <f t="shared" si="472"/>
        <v>0</v>
      </c>
      <c r="M630" s="87">
        <f t="shared" si="472"/>
        <v>0</v>
      </c>
      <c r="N630" s="87">
        <f t="shared" si="472"/>
        <v>0</v>
      </c>
      <c r="O630" s="87">
        <f>O631</f>
        <v>0</v>
      </c>
      <c r="P630" s="87">
        <f t="shared" si="472"/>
        <v>0</v>
      </c>
      <c r="Q630" s="87">
        <f t="shared" si="472"/>
        <v>0</v>
      </c>
      <c r="R630" s="87">
        <f t="shared" si="472"/>
        <v>0</v>
      </c>
    </row>
    <row r="631" spans="1:18" s="83" customFormat="1" hidden="1">
      <c r="A631" s="123" t="s">
        <v>46</v>
      </c>
      <c r="B631" s="90">
        <v>913</v>
      </c>
      <c r="C631" s="89" t="s">
        <v>39</v>
      </c>
      <c r="D631" s="89" t="s">
        <v>14</v>
      </c>
      <c r="E631" s="89" t="s">
        <v>612</v>
      </c>
      <c r="F631" s="89" t="s">
        <v>52</v>
      </c>
      <c r="G631" s="226"/>
      <c r="H631" s="226"/>
      <c r="I631" s="226"/>
      <c r="J631" s="226"/>
      <c r="K631" s="87"/>
      <c r="L631" s="87"/>
      <c r="M631" s="87"/>
      <c r="N631" s="87"/>
      <c r="O631" s="87">
        <f>G631+K631</f>
        <v>0</v>
      </c>
      <c r="P631" s="87">
        <f>H631+L631</f>
        <v>0</v>
      </c>
      <c r="Q631" s="87">
        <f>I631+M631</f>
        <v>0</v>
      </c>
      <c r="R631" s="87">
        <f>J631+N631</f>
        <v>0</v>
      </c>
    </row>
    <row r="632" spans="1:18" s="83" customFormat="1" ht="99" hidden="1">
      <c r="A632" s="86" t="s">
        <v>613</v>
      </c>
      <c r="B632" s="90">
        <v>913</v>
      </c>
      <c r="C632" s="89" t="s">
        <v>39</v>
      </c>
      <c r="D632" s="89" t="s">
        <v>14</v>
      </c>
      <c r="E632" s="89" t="s">
        <v>614</v>
      </c>
      <c r="F632" s="89"/>
      <c r="G632" s="226">
        <f>G633</f>
        <v>0</v>
      </c>
      <c r="H632" s="226">
        <f t="shared" ref="H632:R633" si="473">H633</f>
        <v>0</v>
      </c>
      <c r="I632" s="226">
        <f t="shared" si="473"/>
        <v>0</v>
      </c>
      <c r="J632" s="226">
        <f t="shared" si="473"/>
        <v>0</v>
      </c>
      <c r="K632" s="87">
        <f>K633</f>
        <v>0</v>
      </c>
      <c r="L632" s="87">
        <f t="shared" si="473"/>
        <v>0</v>
      </c>
      <c r="M632" s="87">
        <f t="shared" si="473"/>
        <v>0</v>
      </c>
      <c r="N632" s="87">
        <f t="shared" si="473"/>
        <v>0</v>
      </c>
      <c r="O632" s="87">
        <f>O633</f>
        <v>0</v>
      </c>
      <c r="P632" s="87">
        <f t="shared" si="473"/>
        <v>0</v>
      </c>
      <c r="Q632" s="87">
        <f t="shared" si="473"/>
        <v>0</v>
      </c>
      <c r="R632" s="87">
        <f t="shared" si="473"/>
        <v>0</v>
      </c>
    </row>
    <row r="633" spans="1:18" s="83" customFormat="1" ht="33" hidden="1">
      <c r="A633" s="84" t="s">
        <v>32</v>
      </c>
      <c r="B633" s="90">
        <v>913</v>
      </c>
      <c r="C633" s="89" t="s">
        <v>39</v>
      </c>
      <c r="D633" s="89" t="s">
        <v>14</v>
      </c>
      <c r="E633" s="89" t="s">
        <v>614</v>
      </c>
      <c r="F633" s="89" t="s">
        <v>33</v>
      </c>
      <c r="G633" s="226">
        <f>G634</f>
        <v>0</v>
      </c>
      <c r="H633" s="226">
        <f t="shared" si="473"/>
        <v>0</v>
      </c>
      <c r="I633" s="226">
        <f t="shared" si="473"/>
        <v>0</v>
      </c>
      <c r="J633" s="226">
        <f t="shared" si="473"/>
        <v>0</v>
      </c>
      <c r="K633" s="87">
        <f>K634</f>
        <v>0</v>
      </c>
      <c r="L633" s="87">
        <f t="shared" si="473"/>
        <v>0</v>
      </c>
      <c r="M633" s="87">
        <f t="shared" si="473"/>
        <v>0</v>
      </c>
      <c r="N633" s="87">
        <f t="shared" si="473"/>
        <v>0</v>
      </c>
      <c r="O633" s="87">
        <f>O634</f>
        <v>0</v>
      </c>
      <c r="P633" s="87">
        <f t="shared" si="473"/>
        <v>0</v>
      </c>
      <c r="Q633" s="87">
        <f t="shared" si="473"/>
        <v>0</v>
      </c>
      <c r="R633" s="87">
        <f t="shared" si="473"/>
        <v>0</v>
      </c>
    </row>
    <row r="634" spans="1:18" s="83" customFormat="1" hidden="1">
      <c r="A634" s="123" t="s">
        <v>46</v>
      </c>
      <c r="B634" s="90">
        <v>913</v>
      </c>
      <c r="C634" s="89" t="s">
        <v>39</v>
      </c>
      <c r="D634" s="89" t="s">
        <v>14</v>
      </c>
      <c r="E634" s="89" t="s">
        <v>614</v>
      </c>
      <c r="F634" s="89" t="s">
        <v>52</v>
      </c>
      <c r="G634" s="226"/>
      <c r="H634" s="226"/>
      <c r="I634" s="226"/>
      <c r="J634" s="226"/>
      <c r="K634" s="87"/>
      <c r="L634" s="87"/>
      <c r="M634" s="87"/>
      <c r="N634" s="87"/>
      <c r="O634" s="87">
        <f>G634+K634</f>
        <v>0</v>
      </c>
      <c r="P634" s="87">
        <f>H634+L634</f>
        <v>0</v>
      </c>
      <c r="Q634" s="87">
        <f>I634+M634</f>
        <v>0</v>
      </c>
      <c r="R634" s="87">
        <f>J634+N634</f>
        <v>0</v>
      </c>
    </row>
    <row r="635" spans="1:18" s="83" customFormat="1" ht="49.5" hidden="1">
      <c r="A635" s="86" t="s">
        <v>527</v>
      </c>
      <c r="B635" s="85">
        <v>913</v>
      </c>
      <c r="C635" s="85" t="s">
        <v>39</v>
      </c>
      <c r="D635" s="89" t="s">
        <v>14</v>
      </c>
      <c r="E635" s="142" t="s">
        <v>529</v>
      </c>
      <c r="F635" s="87"/>
      <c r="G635" s="226">
        <f>G636</f>
        <v>0</v>
      </c>
      <c r="H635" s="226">
        <f t="shared" ref="H635:R636" si="474">H636</f>
        <v>0</v>
      </c>
      <c r="I635" s="226">
        <f t="shared" si="474"/>
        <v>0</v>
      </c>
      <c r="J635" s="226">
        <f t="shared" si="474"/>
        <v>0</v>
      </c>
      <c r="K635" s="87">
        <f>K636</f>
        <v>0</v>
      </c>
      <c r="L635" s="87">
        <f t="shared" si="474"/>
        <v>0</v>
      </c>
      <c r="M635" s="87">
        <f t="shared" si="474"/>
        <v>0</v>
      </c>
      <c r="N635" s="87">
        <f t="shared" si="474"/>
        <v>0</v>
      </c>
      <c r="O635" s="87">
        <f>O636</f>
        <v>0</v>
      </c>
      <c r="P635" s="87">
        <f t="shared" si="474"/>
        <v>0</v>
      </c>
      <c r="Q635" s="87">
        <f t="shared" si="474"/>
        <v>0</v>
      </c>
      <c r="R635" s="87">
        <f t="shared" si="474"/>
        <v>0</v>
      </c>
    </row>
    <row r="636" spans="1:18" s="83" customFormat="1" ht="33" hidden="1">
      <c r="A636" s="86" t="s">
        <v>32</v>
      </c>
      <c r="B636" s="85">
        <v>913</v>
      </c>
      <c r="C636" s="85" t="s">
        <v>39</v>
      </c>
      <c r="D636" s="89" t="s">
        <v>14</v>
      </c>
      <c r="E636" s="142" t="s">
        <v>529</v>
      </c>
      <c r="F636" s="85" t="s">
        <v>33</v>
      </c>
      <c r="G636" s="226">
        <f>G637</f>
        <v>0</v>
      </c>
      <c r="H636" s="226">
        <f t="shared" si="474"/>
        <v>0</v>
      </c>
      <c r="I636" s="226">
        <f t="shared" si="474"/>
        <v>0</v>
      </c>
      <c r="J636" s="226">
        <f t="shared" si="474"/>
        <v>0</v>
      </c>
      <c r="K636" s="87">
        <f>K637</f>
        <v>0</v>
      </c>
      <c r="L636" s="87">
        <f t="shared" si="474"/>
        <v>0</v>
      </c>
      <c r="M636" s="87">
        <f t="shared" si="474"/>
        <v>0</v>
      </c>
      <c r="N636" s="87">
        <f t="shared" si="474"/>
        <v>0</v>
      </c>
      <c r="O636" s="87">
        <f>O637</f>
        <v>0</v>
      </c>
      <c r="P636" s="87">
        <f t="shared" si="474"/>
        <v>0</v>
      </c>
      <c r="Q636" s="87">
        <f t="shared" si="474"/>
        <v>0</v>
      </c>
      <c r="R636" s="87">
        <f t="shared" si="474"/>
        <v>0</v>
      </c>
    </row>
    <row r="637" spans="1:18" s="83" customFormat="1" hidden="1">
      <c r="A637" s="86" t="s">
        <v>46</v>
      </c>
      <c r="B637" s="85">
        <v>913</v>
      </c>
      <c r="C637" s="85" t="s">
        <v>39</v>
      </c>
      <c r="D637" s="89" t="s">
        <v>14</v>
      </c>
      <c r="E637" s="142" t="s">
        <v>529</v>
      </c>
      <c r="F637" s="87">
        <v>610</v>
      </c>
      <c r="G637" s="226"/>
      <c r="H637" s="226"/>
      <c r="I637" s="226"/>
      <c r="J637" s="226"/>
      <c r="K637" s="87"/>
      <c r="L637" s="87"/>
      <c r="M637" s="87"/>
      <c r="N637" s="87"/>
      <c r="O637" s="87">
        <f>G637+K637</f>
        <v>0</v>
      </c>
      <c r="P637" s="87">
        <f>H637+L637</f>
        <v>0</v>
      </c>
      <c r="Q637" s="87">
        <f>I637+M637</f>
        <v>0</v>
      </c>
      <c r="R637" s="87">
        <f>J637+N637</f>
        <v>0</v>
      </c>
    </row>
    <row r="638" spans="1:18">
      <c r="A638" s="13"/>
      <c r="B638" s="60"/>
      <c r="C638" s="60"/>
      <c r="D638" s="10"/>
      <c r="E638" s="34"/>
      <c r="F638" s="35"/>
      <c r="G638" s="226"/>
      <c r="H638" s="226"/>
      <c r="I638" s="226"/>
      <c r="J638" s="226"/>
      <c r="K638" s="96"/>
      <c r="L638" s="96"/>
      <c r="M638" s="96"/>
      <c r="N638" s="96"/>
      <c r="O638" s="96"/>
      <c r="P638" s="96"/>
      <c r="Q638" s="96"/>
      <c r="R638" s="96"/>
    </row>
    <row r="639" spans="1:18" ht="18.75">
      <c r="A639" s="25" t="s">
        <v>220</v>
      </c>
      <c r="B639" s="26">
        <v>913</v>
      </c>
      <c r="C639" s="26" t="s">
        <v>39</v>
      </c>
      <c r="D639" s="26" t="s">
        <v>39</v>
      </c>
      <c r="E639" s="27"/>
      <c r="F639" s="26"/>
      <c r="G639" s="224">
        <f>G640+G652</f>
        <v>68275</v>
      </c>
      <c r="H639" s="224">
        <f t="shared" ref="H639:J639" si="475">H640+H652</f>
        <v>33519</v>
      </c>
      <c r="I639" s="224">
        <f t="shared" si="475"/>
        <v>68275</v>
      </c>
      <c r="J639" s="224">
        <f t="shared" si="475"/>
        <v>33519</v>
      </c>
      <c r="K639" s="163">
        <f>K640+K652</f>
        <v>0</v>
      </c>
      <c r="L639" s="163">
        <f t="shared" ref="L639:N639" si="476">L640+L652</f>
        <v>0</v>
      </c>
      <c r="M639" s="163">
        <f t="shared" si="476"/>
        <v>0</v>
      </c>
      <c r="N639" s="163">
        <f t="shared" si="476"/>
        <v>0</v>
      </c>
      <c r="O639" s="163">
        <f>O640+O652</f>
        <v>68275</v>
      </c>
      <c r="P639" s="163">
        <f t="shared" ref="P639:R639" si="477">P640+P652</f>
        <v>33519</v>
      </c>
      <c r="Q639" s="163">
        <f t="shared" si="477"/>
        <v>68275</v>
      </c>
      <c r="R639" s="163">
        <f t="shared" si="477"/>
        <v>33519</v>
      </c>
    </row>
    <row r="640" spans="1:18" ht="33">
      <c r="A640" s="12" t="s">
        <v>530</v>
      </c>
      <c r="B640" s="10" t="s">
        <v>108</v>
      </c>
      <c r="C640" s="10" t="s">
        <v>39</v>
      </c>
      <c r="D640" s="10" t="s">
        <v>39</v>
      </c>
      <c r="E640" s="11" t="s">
        <v>547</v>
      </c>
      <c r="F640" s="10"/>
      <c r="G640" s="227">
        <f>G641+G645+G649</f>
        <v>34756</v>
      </c>
      <c r="H640" s="227">
        <f t="shared" ref="H640:J640" si="478">H641+H645+H649</f>
        <v>0</v>
      </c>
      <c r="I640" s="227">
        <f t="shared" si="478"/>
        <v>34756</v>
      </c>
      <c r="J640" s="227">
        <f t="shared" si="478"/>
        <v>0</v>
      </c>
      <c r="K640" s="164">
        <f>K641+K645+K649</f>
        <v>0</v>
      </c>
      <c r="L640" s="164">
        <f t="shared" ref="L640:N640" si="479">L641+L645+L649</f>
        <v>0</v>
      </c>
      <c r="M640" s="164">
        <f t="shared" si="479"/>
        <v>0</v>
      </c>
      <c r="N640" s="164">
        <f t="shared" si="479"/>
        <v>0</v>
      </c>
      <c r="O640" s="164">
        <f>O641+O645+O649</f>
        <v>34756</v>
      </c>
      <c r="P640" s="164">
        <f t="shared" ref="P640:R640" si="480">P641+P645+P649</f>
        <v>0</v>
      </c>
      <c r="Q640" s="164">
        <f t="shared" si="480"/>
        <v>34756</v>
      </c>
      <c r="R640" s="164">
        <f t="shared" si="480"/>
        <v>0</v>
      </c>
    </row>
    <row r="641" spans="1:18" ht="33">
      <c r="A641" s="12" t="s">
        <v>343</v>
      </c>
      <c r="B641" s="10" t="s">
        <v>108</v>
      </c>
      <c r="C641" s="10" t="s">
        <v>39</v>
      </c>
      <c r="D641" s="10" t="s">
        <v>39</v>
      </c>
      <c r="E641" s="11" t="s">
        <v>531</v>
      </c>
      <c r="F641" s="10"/>
      <c r="G641" s="227">
        <f t="shared" ref="G641:R643" si="481">G642</f>
        <v>32036</v>
      </c>
      <c r="H641" s="227">
        <f t="shared" si="481"/>
        <v>0</v>
      </c>
      <c r="I641" s="227">
        <f t="shared" si="481"/>
        <v>32036</v>
      </c>
      <c r="J641" s="227">
        <f t="shared" si="481"/>
        <v>0</v>
      </c>
      <c r="K641" s="164">
        <f t="shared" si="481"/>
        <v>0</v>
      </c>
      <c r="L641" s="164">
        <f t="shared" si="481"/>
        <v>0</v>
      </c>
      <c r="M641" s="164">
        <f t="shared" si="481"/>
        <v>0</v>
      </c>
      <c r="N641" s="164">
        <f t="shared" si="481"/>
        <v>0</v>
      </c>
      <c r="O641" s="164">
        <f t="shared" si="481"/>
        <v>32036</v>
      </c>
      <c r="P641" s="164">
        <f t="shared" si="481"/>
        <v>0</v>
      </c>
      <c r="Q641" s="164">
        <f t="shared" si="481"/>
        <v>32036</v>
      </c>
      <c r="R641" s="164">
        <f t="shared" si="481"/>
        <v>0</v>
      </c>
    </row>
    <row r="642" spans="1:18" ht="33">
      <c r="A642" s="12" t="s">
        <v>129</v>
      </c>
      <c r="B642" s="10" t="s">
        <v>108</v>
      </c>
      <c r="C642" s="10" t="s">
        <v>39</v>
      </c>
      <c r="D642" s="10" t="s">
        <v>39</v>
      </c>
      <c r="E642" s="11" t="s">
        <v>532</v>
      </c>
      <c r="F642" s="10"/>
      <c r="G642" s="227">
        <f t="shared" si="481"/>
        <v>32036</v>
      </c>
      <c r="H642" s="227">
        <f t="shared" si="481"/>
        <v>0</v>
      </c>
      <c r="I642" s="227">
        <f t="shared" si="481"/>
        <v>32036</v>
      </c>
      <c r="J642" s="227">
        <f t="shared" si="481"/>
        <v>0</v>
      </c>
      <c r="K642" s="164">
        <f t="shared" si="481"/>
        <v>0</v>
      </c>
      <c r="L642" s="164">
        <f t="shared" si="481"/>
        <v>0</v>
      </c>
      <c r="M642" s="164">
        <f t="shared" si="481"/>
        <v>0</v>
      </c>
      <c r="N642" s="164">
        <f t="shared" si="481"/>
        <v>0</v>
      </c>
      <c r="O642" s="164">
        <f t="shared" si="481"/>
        <v>32036</v>
      </c>
      <c r="P642" s="164">
        <f t="shared" si="481"/>
        <v>0</v>
      </c>
      <c r="Q642" s="164">
        <f t="shared" si="481"/>
        <v>32036</v>
      </c>
      <c r="R642" s="164">
        <f t="shared" si="481"/>
        <v>0</v>
      </c>
    </row>
    <row r="643" spans="1:18" ht="33">
      <c r="A643" s="12" t="s">
        <v>32</v>
      </c>
      <c r="B643" s="10" t="s">
        <v>108</v>
      </c>
      <c r="C643" s="10" t="s">
        <v>39</v>
      </c>
      <c r="D643" s="10" t="s">
        <v>39</v>
      </c>
      <c r="E643" s="11" t="s">
        <v>532</v>
      </c>
      <c r="F643" s="10" t="s">
        <v>33</v>
      </c>
      <c r="G643" s="226">
        <f t="shared" si="481"/>
        <v>32036</v>
      </c>
      <c r="H643" s="226">
        <f t="shared" si="481"/>
        <v>0</v>
      </c>
      <c r="I643" s="226">
        <f t="shared" si="481"/>
        <v>32036</v>
      </c>
      <c r="J643" s="226">
        <f t="shared" si="481"/>
        <v>0</v>
      </c>
      <c r="K643" s="96">
        <f t="shared" si="481"/>
        <v>0</v>
      </c>
      <c r="L643" s="96">
        <f t="shared" si="481"/>
        <v>0</v>
      </c>
      <c r="M643" s="96">
        <f t="shared" si="481"/>
        <v>0</v>
      </c>
      <c r="N643" s="96">
        <f t="shared" si="481"/>
        <v>0</v>
      </c>
      <c r="O643" s="96">
        <f t="shared" si="481"/>
        <v>32036</v>
      </c>
      <c r="P643" s="96">
        <f t="shared" si="481"/>
        <v>0</v>
      </c>
      <c r="Q643" s="96">
        <f t="shared" si="481"/>
        <v>32036</v>
      </c>
      <c r="R643" s="96">
        <f t="shared" si="481"/>
        <v>0</v>
      </c>
    </row>
    <row r="644" spans="1:18">
      <c r="A644" s="12" t="s">
        <v>46</v>
      </c>
      <c r="B644" s="10" t="s">
        <v>108</v>
      </c>
      <c r="C644" s="10" t="s">
        <v>39</v>
      </c>
      <c r="D644" s="10" t="s">
        <v>39</v>
      </c>
      <c r="E644" s="11" t="s">
        <v>532</v>
      </c>
      <c r="F644" s="9">
        <v>610</v>
      </c>
      <c r="G644" s="226">
        <f>31976+60</f>
        <v>32036</v>
      </c>
      <c r="H644" s="226"/>
      <c r="I644" s="226">
        <f>31976+60</f>
        <v>32036</v>
      </c>
      <c r="J644" s="226"/>
      <c r="K644" s="96"/>
      <c r="L644" s="96"/>
      <c r="M644" s="96"/>
      <c r="N644" s="96"/>
      <c r="O644" s="96">
        <f>G644+K644</f>
        <v>32036</v>
      </c>
      <c r="P644" s="96">
        <f>H644+L644</f>
        <v>0</v>
      </c>
      <c r="Q644" s="96">
        <f>I644+M644</f>
        <v>32036</v>
      </c>
      <c r="R644" s="96">
        <f>J644+N644</f>
        <v>0</v>
      </c>
    </row>
    <row r="645" spans="1:18">
      <c r="A645" s="12" t="s">
        <v>15</v>
      </c>
      <c r="B645" s="10" t="s">
        <v>108</v>
      </c>
      <c r="C645" s="10" t="s">
        <v>39</v>
      </c>
      <c r="D645" s="10" t="s">
        <v>39</v>
      </c>
      <c r="E645" s="11" t="s">
        <v>533</v>
      </c>
      <c r="F645" s="10"/>
      <c r="G645" s="227">
        <f t="shared" ref="G645:R647" si="482">G646</f>
        <v>270</v>
      </c>
      <c r="H645" s="227">
        <f t="shared" si="482"/>
        <v>0</v>
      </c>
      <c r="I645" s="227">
        <f t="shared" si="482"/>
        <v>270</v>
      </c>
      <c r="J645" s="227">
        <f t="shared" si="482"/>
        <v>0</v>
      </c>
      <c r="K645" s="164">
        <f t="shared" si="482"/>
        <v>0</v>
      </c>
      <c r="L645" s="164">
        <f t="shared" si="482"/>
        <v>0</v>
      </c>
      <c r="M645" s="164">
        <f t="shared" si="482"/>
        <v>0</v>
      </c>
      <c r="N645" s="164">
        <f t="shared" si="482"/>
        <v>0</v>
      </c>
      <c r="O645" s="164">
        <f t="shared" si="482"/>
        <v>270</v>
      </c>
      <c r="P645" s="164">
        <f t="shared" si="482"/>
        <v>0</v>
      </c>
      <c r="Q645" s="164">
        <f t="shared" si="482"/>
        <v>270</v>
      </c>
      <c r="R645" s="164">
        <f t="shared" si="482"/>
        <v>0</v>
      </c>
    </row>
    <row r="646" spans="1:18">
      <c r="A646" s="12" t="s">
        <v>128</v>
      </c>
      <c r="B646" s="10" t="s">
        <v>108</v>
      </c>
      <c r="C646" s="10" t="s">
        <v>39</v>
      </c>
      <c r="D646" s="10" t="s">
        <v>39</v>
      </c>
      <c r="E646" s="11" t="s">
        <v>534</v>
      </c>
      <c r="F646" s="10"/>
      <c r="G646" s="227">
        <f t="shared" si="482"/>
        <v>270</v>
      </c>
      <c r="H646" s="227">
        <f t="shared" si="482"/>
        <v>0</v>
      </c>
      <c r="I646" s="227">
        <f t="shared" si="482"/>
        <v>270</v>
      </c>
      <c r="J646" s="227">
        <f t="shared" si="482"/>
        <v>0</v>
      </c>
      <c r="K646" s="164">
        <f t="shared" si="482"/>
        <v>0</v>
      </c>
      <c r="L646" s="164">
        <f t="shared" si="482"/>
        <v>0</v>
      </c>
      <c r="M646" s="164">
        <f t="shared" si="482"/>
        <v>0</v>
      </c>
      <c r="N646" s="164">
        <f t="shared" si="482"/>
        <v>0</v>
      </c>
      <c r="O646" s="164">
        <f t="shared" si="482"/>
        <v>270</v>
      </c>
      <c r="P646" s="164">
        <f t="shared" si="482"/>
        <v>0</v>
      </c>
      <c r="Q646" s="164">
        <f t="shared" si="482"/>
        <v>270</v>
      </c>
      <c r="R646" s="164">
        <f t="shared" si="482"/>
        <v>0</v>
      </c>
    </row>
    <row r="647" spans="1:18" ht="33">
      <c r="A647" s="12" t="s">
        <v>32</v>
      </c>
      <c r="B647" s="10" t="s">
        <v>108</v>
      </c>
      <c r="C647" s="10" t="s">
        <v>39</v>
      </c>
      <c r="D647" s="10" t="s">
        <v>39</v>
      </c>
      <c r="E647" s="11" t="s">
        <v>534</v>
      </c>
      <c r="F647" s="10" t="s">
        <v>33</v>
      </c>
      <c r="G647" s="227">
        <f t="shared" si="482"/>
        <v>270</v>
      </c>
      <c r="H647" s="227">
        <f t="shared" si="482"/>
        <v>0</v>
      </c>
      <c r="I647" s="227">
        <f t="shared" si="482"/>
        <v>270</v>
      </c>
      <c r="J647" s="227">
        <f t="shared" si="482"/>
        <v>0</v>
      </c>
      <c r="K647" s="164">
        <f t="shared" si="482"/>
        <v>0</v>
      </c>
      <c r="L647" s="164">
        <f t="shared" si="482"/>
        <v>0</v>
      </c>
      <c r="M647" s="164">
        <f t="shared" si="482"/>
        <v>0</v>
      </c>
      <c r="N647" s="164">
        <f t="shared" si="482"/>
        <v>0</v>
      </c>
      <c r="O647" s="164">
        <f t="shared" si="482"/>
        <v>270</v>
      </c>
      <c r="P647" s="164">
        <f t="shared" si="482"/>
        <v>0</v>
      </c>
      <c r="Q647" s="164">
        <f t="shared" si="482"/>
        <v>270</v>
      </c>
      <c r="R647" s="164">
        <f t="shared" si="482"/>
        <v>0</v>
      </c>
    </row>
    <row r="648" spans="1:18">
      <c r="A648" s="12" t="s">
        <v>46</v>
      </c>
      <c r="B648" s="10" t="s">
        <v>108</v>
      </c>
      <c r="C648" s="10" t="s">
        <v>39</v>
      </c>
      <c r="D648" s="10" t="s">
        <v>39</v>
      </c>
      <c r="E648" s="11" t="s">
        <v>534</v>
      </c>
      <c r="F648" s="9">
        <v>610</v>
      </c>
      <c r="G648" s="226">
        <v>270</v>
      </c>
      <c r="H648" s="226"/>
      <c r="I648" s="226">
        <v>270</v>
      </c>
      <c r="J648" s="226"/>
      <c r="K648" s="96"/>
      <c r="L648" s="96"/>
      <c r="M648" s="96"/>
      <c r="N648" s="96"/>
      <c r="O648" s="96">
        <f>G648+K648</f>
        <v>270</v>
      </c>
      <c r="P648" s="96">
        <f>H648+L648</f>
        <v>0</v>
      </c>
      <c r="Q648" s="96">
        <f>I648+M648</f>
        <v>270</v>
      </c>
      <c r="R648" s="96">
        <f>J648+N648</f>
        <v>0</v>
      </c>
    </row>
    <row r="649" spans="1:18" ht="49.5">
      <c r="A649" s="12" t="s">
        <v>416</v>
      </c>
      <c r="B649" s="10" t="s">
        <v>108</v>
      </c>
      <c r="C649" s="10" t="s">
        <v>39</v>
      </c>
      <c r="D649" s="10" t="s">
        <v>39</v>
      </c>
      <c r="E649" s="11" t="s">
        <v>535</v>
      </c>
      <c r="F649" s="9"/>
      <c r="G649" s="226">
        <f>G650</f>
        <v>2450</v>
      </c>
      <c r="H649" s="226">
        <f t="shared" ref="H649:R650" si="483">H650</f>
        <v>0</v>
      </c>
      <c r="I649" s="226">
        <f t="shared" si="483"/>
        <v>2450</v>
      </c>
      <c r="J649" s="226">
        <f t="shared" si="483"/>
        <v>0</v>
      </c>
      <c r="K649" s="96">
        <f>K650</f>
        <v>0</v>
      </c>
      <c r="L649" s="96">
        <f t="shared" si="483"/>
        <v>0</v>
      </c>
      <c r="M649" s="96">
        <f t="shared" si="483"/>
        <v>0</v>
      </c>
      <c r="N649" s="96">
        <f t="shared" si="483"/>
        <v>0</v>
      </c>
      <c r="O649" s="96">
        <f>O650</f>
        <v>2450</v>
      </c>
      <c r="P649" s="96">
        <f t="shared" si="483"/>
        <v>0</v>
      </c>
      <c r="Q649" s="96">
        <f t="shared" si="483"/>
        <v>2450</v>
      </c>
      <c r="R649" s="96">
        <f t="shared" si="483"/>
        <v>0</v>
      </c>
    </row>
    <row r="650" spans="1:18" ht="33">
      <c r="A650" s="12" t="s">
        <v>32</v>
      </c>
      <c r="B650" s="10" t="s">
        <v>108</v>
      </c>
      <c r="C650" s="10" t="s">
        <v>39</v>
      </c>
      <c r="D650" s="10" t="s">
        <v>39</v>
      </c>
      <c r="E650" s="11" t="s">
        <v>535</v>
      </c>
      <c r="F650" s="10" t="s">
        <v>33</v>
      </c>
      <c r="G650" s="226">
        <f>G651</f>
        <v>2450</v>
      </c>
      <c r="H650" s="226">
        <f t="shared" si="483"/>
        <v>0</v>
      </c>
      <c r="I650" s="226">
        <f t="shared" si="483"/>
        <v>2450</v>
      </c>
      <c r="J650" s="226">
        <f t="shared" si="483"/>
        <v>0</v>
      </c>
      <c r="K650" s="96">
        <f>K651</f>
        <v>0</v>
      </c>
      <c r="L650" s="96">
        <f t="shared" si="483"/>
        <v>0</v>
      </c>
      <c r="M650" s="96">
        <f t="shared" si="483"/>
        <v>0</v>
      </c>
      <c r="N650" s="96">
        <f t="shared" si="483"/>
        <v>0</v>
      </c>
      <c r="O650" s="96">
        <f>O651</f>
        <v>2450</v>
      </c>
      <c r="P650" s="96">
        <f t="shared" si="483"/>
        <v>0</v>
      </c>
      <c r="Q650" s="96">
        <f t="shared" si="483"/>
        <v>2450</v>
      </c>
      <c r="R650" s="96">
        <f t="shared" si="483"/>
        <v>0</v>
      </c>
    </row>
    <row r="651" spans="1:18">
      <c r="A651" s="12" t="s">
        <v>46</v>
      </c>
      <c r="B651" s="10" t="s">
        <v>108</v>
      </c>
      <c r="C651" s="10" t="s">
        <v>39</v>
      </c>
      <c r="D651" s="10" t="s">
        <v>39</v>
      </c>
      <c r="E651" s="11" t="s">
        <v>535</v>
      </c>
      <c r="F651" s="9">
        <v>610</v>
      </c>
      <c r="G651" s="226">
        <v>2450</v>
      </c>
      <c r="H651" s="226"/>
      <c r="I651" s="226">
        <v>2450</v>
      </c>
      <c r="J651" s="226"/>
      <c r="K651" s="96"/>
      <c r="L651" s="96"/>
      <c r="M651" s="96"/>
      <c r="N651" s="96"/>
      <c r="O651" s="96">
        <f>G651+K651</f>
        <v>2450</v>
      </c>
      <c r="P651" s="96">
        <f>H651+L651</f>
        <v>0</v>
      </c>
      <c r="Q651" s="96">
        <f>I651+M651</f>
        <v>2450</v>
      </c>
      <c r="R651" s="96">
        <f>J651+N651</f>
        <v>0</v>
      </c>
    </row>
    <row r="652" spans="1:18" s="135" customFormat="1" ht="35.25" customHeight="1">
      <c r="A652" s="99" t="s">
        <v>515</v>
      </c>
      <c r="B652" s="101">
        <v>913</v>
      </c>
      <c r="C652" s="101" t="s">
        <v>39</v>
      </c>
      <c r="D652" s="101" t="s">
        <v>39</v>
      </c>
      <c r="E652" s="102" t="s">
        <v>478</v>
      </c>
      <c r="F652" s="96"/>
      <c r="G652" s="226">
        <f>G653</f>
        <v>33519</v>
      </c>
      <c r="H652" s="226">
        <f t="shared" ref="H652:R655" si="484">H653</f>
        <v>33519</v>
      </c>
      <c r="I652" s="226">
        <f t="shared" si="484"/>
        <v>33519</v>
      </c>
      <c r="J652" s="226">
        <f t="shared" si="484"/>
        <v>33519</v>
      </c>
      <c r="K652" s="96">
        <f>K653</f>
        <v>0</v>
      </c>
      <c r="L652" s="96">
        <f t="shared" si="484"/>
        <v>0</v>
      </c>
      <c r="M652" s="96">
        <f t="shared" si="484"/>
        <v>0</v>
      </c>
      <c r="N652" s="96">
        <f t="shared" si="484"/>
        <v>0</v>
      </c>
      <c r="O652" s="96">
        <f>O653</f>
        <v>33519</v>
      </c>
      <c r="P652" s="96">
        <f t="shared" si="484"/>
        <v>33519</v>
      </c>
      <c r="Q652" s="96">
        <f t="shared" si="484"/>
        <v>33519</v>
      </c>
      <c r="R652" s="96">
        <f t="shared" si="484"/>
        <v>33519</v>
      </c>
    </row>
    <row r="653" spans="1:18" s="135" customFormat="1">
      <c r="A653" s="100" t="s">
        <v>571</v>
      </c>
      <c r="B653" s="103">
        <v>913</v>
      </c>
      <c r="C653" s="101" t="s">
        <v>39</v>
      </c>
      <c r="D653" s="101" t="s">
        <v>39</v>
      </c>
      <c r="E653" s="101" t="s">
        <v>594</v>
      </c>
      <c r="F653" s="96"/>
      <c r="G653" s="226">
        <f>G654</f>
        <v>33519</v>
      </c>
      <c r="H653" s="226">
        <f t="shared" si="484"/>
        <v>33519</v>
      </c>
      <c r="I653" s="226">
        <f t="shared" si="484"/>
        <v>33519</v>
      </c>
      <c r="J653" s="226">
        <f t="shared" si="484"/>
        <v>33519</v>
      </c>
      <c r="K653" s="96">
        <f>K654</f>
        <v>0</v>
      </c>
      <c r="L653" s="96">
        <f t="shared" si="484"/>
        <v>0</v>
      </c>
      <c r="M653" s="96">
        <f t="shared" si="484"/>
        <v>0</v>
      </c>
      <c r="N653" s="96">
        <f t="shared" si="484"/>
        <v>0</v>
      </c>
      <c r="O653" s="96">
        <f>O654</f>
        <v>33519</v>
      </c>
      <c r="P653" s="96">
        <f t="shared" si="484"/>
        <v>33519</v>
      </c>
      <c r="Q653" s="96">
        <f t="shared" si="484"/>
        <v>33519</v>
      </c>
      <c r="R653" s="96">
        <f t="shared" si="484"/>
        <v>33519</v>
      </c>
    </row>
    <row r="654" spans="1:18" s="135" customFormat="1" ht="66">
      <c r="A654" s="99" t="s">
        <v>595</v>
      </c>
      <c r="B654" s="103" t="s">
        <v>108</v>
      </c>
      <c r="C654" s="101" t="s">
        <v>39</v>
      </c>
      <c r="D654" s="101" t="s">
        <v>39</v>
      </c>
      <c r="E654" s="101" t="s">
        <v>596</v>
      </c>
      <c r="F654" s="96"/>
      <c r="G654" s="226">
        <f>G655</f>
        <v>33519</v>
      </c>
      <c r="H654" s="226">
        <f t="shared" si="484"/>
        <v>33519</v>
      </c>
      <c r="I654" s="226">
        <f t="shared" si="484"/>
        <v>33519</v>
      </c>
      <c r="J654" s="226">
        <f t="shared" si="484"/>
        <v>33519</v>
      </c>
      <c r="K654" s="96">
        <f>K655</f>
        <v>0</v>
      </c>
      <c r="L654" s="96">
        <f t="shared" si="484"/>
        <v>0</v>
      </c>
      <c r="M654" s="96">
        <f t="shared" si="484"/>
        <v>0</v>
      </c>
      <c r="N654" s="96">
        <f t="shared" si="484"/>
        <v>0</v>
      </c>
      <c r="O654" s="96">
        <f>O655</f>
        <v>33519</v>
      </c>
      <c r="P654" s="96">
        <f t="shared" si="484"/>
        <v>33519</v>
      </c>
      <c r="Q654" s="96">
        <f t="shared" si="484"/>
        <v>33519</v>
      </c>
      <c r="R654" s="96">
        <f t="shared" si="484"/>
        <v>33519</v>
      </c>
    </row>
    <row r="655" spans="1:18" s="135" customFormat="1">
      <c r="A655" s="100" t="s">
        <v>19</v>
      </c>
      <c r="B655" s="103" t="s">
        <v>108</v>
      </c>
      <c r="C655" s="101" t="s">
        <v>39</v>
      </c>
      <c r="D655" s="101" t="s">
        <v>39</v>
      </c>
      <c r="E655" s="101" t="s">
        <v>596</v>
      </c>
      <c r="F655" s="96">
        <v>800</v>
      </c>
      <c r="G655" s="226">
        <f>G656</f>
        <v>33519</v>
      </c>
      <c r="H655" s="226">
        <f t="shared" si="484"/>
        <v>33519</v>
      </c>
      <c r="I655" s="226">
        <f t="shared" si="484"/>
        <v>33519</v>
      </c>
      <c r="J655" s="226">
        <f t="shared" si="484"/>
        <v>33519</v>
      </c>
      <c r="K655" s="96">
        <f>K656</f>
        <v>0</v>
      </c>
      <c r="L655" s="96">
        <f t="shared" si="484"/>
        <v>0</v>
      </c>
      <c r="M655" s="96">
        <f t="shared" si="484"/>
        <v>0</v>
      </c>
      <c r="N655" s="96">
        <f t="shared" si="484"/>
        <v>0</v>
      </c>
      <c r="O655" s="96">
        <f>O656</f>
        <v>33519</v>
      </c>
      <c r="P655" s="96">
        <f t="shared" si="484"/>
        <v>33519</v>
      </c>
      <c r="Q655" s="96">
        <f t="shared" si="484"/>
        <v>33519</v>
      </c>
      <c r="R655" s="96">
        <f t="shared" si="484"/>
        <v>33519</v>
      </c>
    </row>
    <row r="656" spans="1:18" s="135" customFormat="1" ht="66">
      <c r="A656" s="99" t="s">
        <v>191</v>
      </c>
      <c r="B656" s="103" t="s">
        <v>108</v>
      </c>
      <c r="C656" s="101" t="s">
        <v>39</v>
      </c>
      <c r="D656" s="101" t="s">
        <v>39</v>
      </c>
      <c r="E656" s="101" t="s">
        <v>596</v>
      </c>
      <c r="F656" s="96">
        <v>810</v>
      </c>
      <c r="G656" s="226">
        <v>33519</v>
      </c>
      <c r="H656" s="226">
        <v>33519</v>
      </c>
      <c r="I656" s="226">
        <v>33519</v>
      </c>
      <c r="J656" s="226">
        <v>33519</v>
      </c>
      <c r="K656" s="96"/>
      <c r="L656" s="96"/>
      <c r="M656" s="96"/>
      <c r="N656" s="96"/>
      <c r="O656" s="96">
        <f>G656+K656</f>
        <v>33519</v>
      </c>
      <c r="P656" s="96">
        <f>H656+L656</f>
        <v>33519</v>
      </c>
      <c r="Q656" s="96">
        <f>I656+M656</f>
        <v>33519</v>
      </c>
      <c r="R656" s="96">
        <f>J656+N656</f>
        <v>33519</v>
      </c>
    </row>
    <row r="657" spans="1:18">
      <c r="A657" s="12"/>
      <c r="B657" s="10"/>
      <c r="C657" s="10"/>
      <c r="D657" s="10"/>
      <c r="E657" s="11"/>
      <c r="F657" s="9"/>
      <c r="G657" s="226"/>
      <c r="H657" s="226"/>
      <c r="I657" s="226"/>
      <c r="J657" s="226"/>
      <c r="K657" s="96"/>
      <c r="L657" s="96"/>
      <c r="M657" s="96"/>
      <c r="N657" s="96"/>
      <c r="O657" s="96"/>
      <c r="P657" s="96"/>
      <c r="Q657" s="96"/>
      <c r="R657" s="96"/>
    </row>
    <row r="658" spans="1:18" ht="18.75">
      <c r="A658" s="25" t="s">
        <v>116</v>
      </c>
      <c r="B658" s="26">
        <v>913</v>
      </c>
      <c r="C658" s="26" t="s">
        <v>39</v>
      </c>
      <c r="D658" s="26" t="s">
        <v>85</v>
      </c>
      <c r="E658" s="27"/>
      <c r="F658" s="26"/>
      <c r="G658" s="224">
        <f>G659</f>
        <v>77030</v>
      </c>
      <c r="H658" s="224">
        <f t="shared" ref="H658:R658" si="485">H659</f>
        <v>0</v>
      </c>
      <c r="I658" s="224">
        <f t="shared" si="485"/>
        <v>76934</v>
      </c>
      <c r="J658" s="224">
        <f t="shared" si="485"/>
        <v>0</v>
      </c>
      <c r="K658" s="163">
        <f>K659</f>
        <v>0</v>
      </c>
      <c r="L658" s="163">
        <f t="shared" si="485"/>
        <v>0</v>
      </c>
      <c r="M658" s="163">
        <f t="shared" si="485"/>
        <v>0</v>
      </c>
      <c r="N658" s="163">
        <f t="shared" si="485"/>
        <v>0</v>
      </c>
      <c r="O658" s="163">
        <f>O659</f>
        <v>77030</v>
      </c>
      <c r="P658" s="163">
        <f t="shared" si="485"/>
        <v>0</v>
      </c>
      <c r="Q658" s="163">
        <f t="shared" si="485"/>
        <v>76934</v>
      </c>
      <c r="R658" s="163">
        <f t="shared" si="485"/>
        <v>0</v>
      </c>
    </row>
    <row r="659" spans="1:18" ht="39" customHeight="1">
      <c r="A659" s="12" t="s">
        <v>515</v>
      </c>
      <c r="B659" s="10">
        <v>913</v>
      </c>
      <c r="C659" s="10" t="s">
        <v>39</v>
      </c>
      <c r="D659" s="10" t="s">
        <v>85</v>
      </c>
      <c r="E659" s="62" t="s">
        <v>478</v>
      </c>
      <c r="F659" s="10"/>
      <c r="G659" s="225">
        <f>G660+G668+G664+G676+G679+G682+G685+G688</f>
        <v>77030</v>
      </c>
      <c r="H659" s="225">
        <f t="shared" ref="H659:J659" si="486">H660+H668+H664+H676+H679+H682+H685+H688</f>
        <v>0</v>
      </c>
      <c r="I659" s="225">
        <f t="shared" si="486"/>
        <v>76934</v>
      </c>
      <c r="J659" s="225">
        <f t="shared" si="486"/>
        <v>0</v>
      </c>
      <c r="K659" s="161">
        <f>K660+K668+K664+K676+K679+K682+K685+K688</f>
        <v>0</v>
      </c>
      <c r="L659" s="161">
        <f t="shared" ref="L659:N659" si="487">L660+L668+L664+L676+L679+L682+L685+L688</f>
        <v>0</v>
      </c>
      <c r="M659" s="161">
        <f t="shared" si="487"/>
        <v>0</v>
      </c>
      <c r="N659" s="161">
        <f t="shared" si="487"/>
        <v>0</v>
      </c>
      <c r="O659" s="161">
        <f>O660+O668+O664+O676+O679+O682+O685+O688</f>
        <v>77030</v>
      </c>
      <c r="P659" s="161">
        <f t="shared" ref="P659:R659" si="488">P660+P668+P664+P676+P679+P682+P685+P688</f>
        <v>0</v>
      </c>
      <c r="Q659" s="161">
        <f t="shared" si="488"/>
        <v>76934</v>
      </c>
      <c r="R659" s="161">
        <f t="shared" si="488"/>
        <v>0</v>
      </c>
    </row>
    <row r="660" spans="1:18" ht="33">
      <c r="A660" s="12" t="s">
        <v>343</v>
      </c>
      <c r="B660" s="60">
        <v>913</v>
      </c>
      <c r="C660" s="60" t="s">
        <v>39</v>
      </c>
      <c r="D660" s="60" t="s">
        <v>85</v>
      </c>
      <c r="E660" s="63" t="s">
        <v>513</v>
      </c>
      <c r="F660" s="60"/>
      <c r="G660" s="227">
        <f t="shared" ref="G660:R662" si="489">G661</f>
        <v>60793</v>
      </c>
      <c r="H660" s="227">
        <f t="shared" si="489"/>
        <v>0</v>
      </c>
      <c r="I660" s="227">
        <f t="shared" si="489"/>
        <v>60793</v>
      </c>
      <c r="J660" s="227">
        <f t="shared" si="489"/>
        <v>0</v>
      </c>
      <c r="K660" s="164">
        <f t="shared" si="489"/>
        <v>0</v>
      </c>
      <c r="L660" s="164">
        <f t="shared" si="489"/>
        <v>0</v>
      </c>
      <c r="M660" s="164">
        <f t="shared" si="489"/>
        <v>0</v>
      </c>
      <c r="N660" s="164">
        <f t="shared" si="489"/>
        <v>0</v>
      </c>
      <c r="O660" s="164">
        <f t="shared" si="489"/>
        <v>60793</v>
      </c>
      <c r="P660" s="164">
        <f t="shared" si="489"/>
        <v>0</v>
      </c>
      <c r="Q660" s="164">
        <f t="shared" si="489"/>
        <v>60793</v>
      </c>
      <c r="R660" s="164">
        <f t="shared" si="489"/>
        <v>0</v>
      </c>
    </row>
    <row r="661" spans="1:18" ht="33">
      <c r="A661" s="12" t="s">
        <v>117</v>
      </c>
      <c r="B661" s="60">
        <v>913</v>
      </c>
      <c r="C661" s="60" t="s">
        <v>39</v>
      </c>
      <c r="D661" s="60" t="s">
        <v>85</v>
      </c>
      <c r="E661" s="63" t="s">
        <v>536</v>
      </c>
      <c r="F661" s="60"/>
      <c r="G661" s="227">
        <f t="shared" si="489"/>
        <v>60793</v>
      </c>
      <c r="H661" s="227">
        <f t="shared" si="489"/>
        <v>0</v>
      </c>
      <c r="I661" s="227">
        <f t="shared" si="489"/>
        <v>60793</v>
      </c>
      <c r="J661" s="227">
        <f t="shared" si="489"/>
        <v>0</v>
      </c>
      <c r="K661" s="164">
        <f t="shared" si="489"/>
        <v>0</v>
      </c>
      <c r="L661" s="164">
        <f t="shared" si="489"/>
        <v>0</v>
      </c>
      <c r="M661" s="164">
        <f t="shared" si="489"/>
        <v>0</v>
      </c>
      <c r="N661" s="164">
        <f t="shared" si="489"/>
        <v>0</v>
      </c>
      <c r="O661" s="164">
        <f t="shared" si="489"/>
        <v>60793</v>
      </c>
      <c r="P661" s="164">
        <f t="shared" si="489"/>
        <v>0</v>
      </c>
      <c r="Q661" s="164">
        <f t="shared" si="489"/>
        <v>60793</v>
      </c>
      <c r="R661" s="164">
        <f t="shared" si="489"/>
        <v>0</v>
      </c>
    </row>
    <row r="662" spans="1:18" ht="33">
      <c r="A662" s="12" t="s">
        <v>32</v>
      </c>
      <c r="B662" s="60">
        <v>913</v>
      </c>
      <c r="C662" s="60" t="s">
        <v>39</v>
      </c>
      <c r="D662" s="60" t="s">
        <v>85</v>
      </c>
      <c r="E662" s="63" t="s">
        <v>536</v>
      </c>
      <c r="F662" s="60" t="s">
        <v>33</v>
      </c>
      <c r="G662" s="225">
        <f t="shared" si="489"/>
        <v>60793</v>
      </c>
      <c r="H662" s="225">
        <f t="shared" si="489"/>
        <v>0</v>
      </c>
      <c r="I662" s="225">
        <f t="shared" si="489"/>
        <v>60793</v>
      </c>
      <c r="J662" s="225">
        <f t="shared" si="489"/>
        <v>0</v>
      </c>
      <c r="K662" s="161">
        <f t="shared" si="489"/>
        <v>0</v>
      </c>
      <c r="L662" s="161">
        <f t="shared" si="489"/>
        <v>0</v>
      </c>
      <c r="M662" s="161">
        <f t="shared" si="489"/>
        <v>0</v>
      </c>
      <c r="N662" s="161">
        <f t="shared" si="489"/>
        <v>0</v>
      </c>
      <c r="O662" s="161">
        <f t="shared" si="489"/>
        <v>60793</v>
      </c>
      <c r="P662" s="161">
        <f t="shared" si="489"/>
        <v>0</v>
      </c>
      <c r="Q662" s="161">
        <f t="shared" si="489"/>
        <v>60793</v>
      </c>
      <c r="R662" s="161">
        <f t="shared" si="489"/>
        <v>0</v>
      </c>
    </row>
    <row r="663" spans="1:18">
      <c r="A663" s="13" t="s">
        <v>94</v>
      </c>
      <c r="B663" s="60">
        <v>913</v>
      </c>
      <c r="C663" s="60" t="s">
        <v>39</v>
      </c>
      <c r="D663" s="60" t="s">
        <v>85</v>
      </c>
      <c r="E663" s="63" t="s">
        <v>536</v>
      </c>
      <c r="F663" s="9">
        <v>620</v>
      </c>
      <c r="G663" s="226">
        <f>60515+278</f>
        <v>60793</v>
      </c>
      <c r="H663" s="226"/>
      <c r="I663" s="226">
        <f>60515+278</f>
        <v>60793</v>
      </c>
      <c r="J663" s="226"/>
      <c r="K663" s="96"/>
      <c r="L663" s="96"/>
      <c r="M663" s="96"/>
      <c r="N663" s="96"/>
      <c r="O663" s="96">
        <f>G663+K663</f>
        <v>60793</v>
      </c>
      <c r="P663" s="96">
        <f>H663+L663</f>
        <v>0</v>
      </c>
      <c r="Q663" s="96">
        <f>I663+M663</f>
        <v>60793</v>
      </c>
      <c r="R663" s="96">
        <f>J663+N663</f>
        <v>0</v>
      </c>
    </row>
    <row r="664" spans="1:18">
      <c r="A664" s="12" t="s">
        <v>15</v>
      </c>
      <c r="B664" s="10">
        <v>913</v>
      </c>
      <c r="C664" s="10" t="s">
        <v>39</v>
      </c>
      <c r="D664" s="10" t="s">
        <v>85</v>
      </c>
      <c r="E664" s="10" t="s">
        <v>479</v>
      </c>
      <c r="F664" s="10"/>
      <c r="G664" s="226">
        <f t="shared" ref="G664:R666" si="490">G665</f>
        <v>12</v>
      </c>
      <c r="H664" s="226">
        <f t="shared" si="490"/>
        <v>0</v>
      </c>
      <c r="I664" s="226">
        <f t="shared" si="490"/>
        <v>12</v>
      </c>
      <c r="J664" s="226">
        <f t="shared" si="490"/>
        <v>0</v>
      </c>
      <c r="K664" s="96">
        <f t="shared" si="490"/>
        <v>0</v>
      </c>
      <c r="L664" s="96">
        <f t="shared" si="490"/>
        <v>0</v>
      </c>
      <c r="M664" s="96">
        <f t="shared" si="490"/>
        <v>0</v>
      </c>
      <c r="N664" s="96">
        <f t="shared" si="490"/>
        <v>0</v>
      </c>
      <c r="O664" s="96">
        <f t="shared" si="490"/>
        <v>12</v>
      </c>
      <c r="P664" s="96">
        <f t="shared" si="490"/>
        <v>0</v>
      </c>
      <c r="Q664" s="96">
        <f t="shared" si="490"/>
        <v>12</v>
      </c>
      <c r="R664" s="96">
        <f t="shared" si="490"/>
        <v>0</v>
      </c>
    </row>
    <row r="665" spans="1:18" ht="33">
      <c r="A665" s="12" t="s">
        <v>118</v>
      </c>
      <c r="B665" s="10">
        <v>913</v>
      </c>
      <c r="C665" s="10" t="s">
        <v>39</v>
      </c>
      <c r="D665" s="10" t="s">
        <v>85</v>
      </c>
      <c r="E665" s="10" t="s">
        <v>537</v>
      </c>
      <c r="F665" s="10"/>
      <c r="G665" s="226">
        <f t="shared" si="490"/>
        <v>12</v>
      </c>
      <c r="H665" s="226">
        <f t="shared" si="490"/>
        <v>0</v>
      </c>
      <c r="I665" s="226">
        <f t="shared" si="490"/>
        <v>12</v>
      </c>
      <c r="J665" s="226">
        <f t="shared" si="490"/>
        <v>0</v>
      </c>
      <c r="K665" s="96">
        <f t="shared" si="490"/>
        <v>0</v>
      </c>
      <c r="L665" s="96">
        <f t="shared" si="490"/>
        <v>0</v>
      </c>
      <c r="M665" s="96">
        <f t="shared" si="490"/>
        <v>0</v>
      </c>
      <c r="N665" s="96">
        <f t="shared" si="490"/>
        <v>0</v>
      </c>
      <c r="O665" s="96">
        <f t="shared" si="490"/>
        <v>12</v>
      </c>
      <c r="P665" s="96">
        <f t="shared" si="490"/>
        <v>0</v>
      </c>
      <c r="Q665" s="96">
        <f t="shared" si="490"/>
        <v>12</v>
      </c>
      <c r="R665" s="96">
        <f t="shared" si="490"/>
        <v>0</v>
      </c>
    </row>
    <row r="666" spans="1:18" ht="33">
      <c r="A666" s="12" t="s">
        <v>32</v>
      </c>
      <c r="B666" s="10">
        <v>913</v>
      </c>
      <c r="C666" s="10" t="s">
        <v>39</v>
      </c>
      <c r="D666" s="10" t="s">
        <v>85</v>
      </c>
      <c r="E666" s="10" t="s">
        <v>537</v>
      </c>
      <c r="F666" s="10" t="s">
        <v>33</v>
      </c>
      <c r="G666" s="226">
        <f t="shared" si="490"/>
        <v>12</v>
      </c>
      <c r="H666" s="226">
        <f t="shared" si="490"/>
        <v>0</v>
      </c>
      <c r="I666" s="226">
        <f t="shared" si="490"/>
        <v>12</v>
      </c>
      <c r="J666" s="226">
        <f t="shared" si="490"/>
        <v>0</v>
      </c>
      <c r="K666" s="96">
        <f t="shared" si="490"/>
        <v>0</v>
      </c>
      <c r="L666" s="96">
        <f t="shared" si="490"/>
        <v>0</v>
      </c>
      <c r="M666" s="96">
        <f t="shared" si="490"/>
        <v>0</v>
      </c>
      <c r="N666" s="96">
        <f t="shared" si="490"/>
        <v>0</v>
      </c>
      <c r="O666" s="96">
        <f t="shared" si="490"/>
        <v>12</v>
      </c>
      <c r="P666" s="96">
        <f t="shared" si="490"/>
        <v>0</v>
      </c>
      <c r="Q666" s="96">
        <f t="shared" si="490"/>
        <v>12</v>
      </c>
      <c r="R666" s="96">
        <f t="shared" si="490"/>
        <v>0</v>
      </c>
    </row>
    <row r="667" spans="1:18">
      <c r="A667" s="13" t="s">
        <v>94</v>
      </c>
      <c r="B667" s="10">
        <v>913</v>
      </c>
      <c r="C667" s="10" t="s">
        <v>39</v>
      </c>
      <c r="D667" s="10" t="s">
        <v>85</v>
      </c>
      <c r="E667" s="10" t="s">
        <v>537</v>
      </c>
      <c r="F667" s="9">
        <v>620</v>
      </c>
      <c r="G667" s="226">
        <v>12</v>
      </c>
      <c r="H667" s="226"/>
      <c r="I667" s="226">
        <v>12</v>
      </c>
      <c r="J667" s="226"/>
      <c r="K667" s="96"/>
      <c r="L667" s="96"/>
      <c r="M667" s="96"/>
      <c r="N667" s="96"/>
      <c r="O667" s="96">
        <f>G667+K667</f>
        <v>12</v>
      </c>
      <c r="P667" s="96">
        <f>H667+L667</f>
        <v>0</v>
      </c>
      <c r="Q667" s="96">
        <f>I667+M667</f>
        <v>12</v>
      </c>
      <c r="R667" s="96">
        <f>J667+N667</f>
        <v>0</v>
      </c>
    </row>
    <row r="668" spans="1:18" ht="33">
      <c r="A668" s="12" t="s">
        <v>62</v>
      </c>
      <c r="B668" s="10">
        <v>913</v>
      </c>
      <c r="C668" s="10" t="s">
        <v>39</v>
      </c>
      <c r="D668" s="10" t="s">
        <v>85</v>
      </c>
      <c r="E668" s="10" t="s">
        <v>538</v>
      </c>
      <c r="F668" s="9"/>
      <c r="G668" s="227">
        <f t="shared" ref="G668:R668" si="491">G669</f>
        <v>16129</v>
      </c>
      <c r="H668" s="227">
        <f t="shared" si="491"/>
        <v>0</v>
      </c>
      <c r="I668" s="227">
        <f t="shared" si="491"/>
        <v>16129</v>
      </c>
      <c r="J668" s="227">
        <f t="shared" si="491"/>
        <v>0</v>
      </c>
      <c r="K668" s="164">
        <f t="shared" si="491"/>
        <v>0</v>
      </c>
      <c r="L668" s="164">
        <f t="shared" si="491"/>
        <v>0</v>
      </c>
      <c r="M668" s="164">
        <f t="shared" si="491"/>
        <v>0</v>
      </c>
      <c r="N668" s="164">
        <f t="shared" si="491"/>
        <v>0</v>
      </c>
      <c r="O668" s="164">
        <f t="shared" si="491"/>
        <v>16129</v>
      </c>
      <c r="P668" s="164">
        <f t="shared" si="491"/>
        <v>0</v>
      </c>
      <c r="Q668" s="164">
        <f t="shared" si="491"/>
        <v>16129</v>
      </c>
      <c r="R668" s="164">
        <f t="shared" si="491"/>
        <v>0</v>
      </c>
    </row>
    <row r="669" spans="1:18" ht="33">
      <c r="A669" s="12" t="s">
        <v>117</v>
      </c>
      <c r="B669" s="10">
        <v>913</v>
      </c>
      <c r="C669" s="10" t="s">
        <v>39</v>
      </c>
      <c r="D669" s="10" t="s">
        <v>85</v>
      </c>
      <c r="E669" s="10" t="s">
        <v>539</v>
      </c>
      <c r="F669" s="9"/>
      <c r="G669" s="227">
        <f t="shared" ref="G669:J669" si="492">G670+G672+G674</f>
        <v>16129</v>
      </c>
      <c r="H669" s="227">
        <f t="shared" si="492"/>
        <v>0</v>
      </c>
      <c r="I669" s="227">
        <f t="shared" si="492"/>
        <v>16129</v>
      </c>
      <c r="J669" s="227">
        <f t="shared" si="492"/>
        <v>0</v>
      </c>
      <c r="K669" s="164">
        <f t="shared" ref="K669:R669" si="493">K670+K672+K674</f>
        <v>0</v>
      </c>
      <c r="L669" s="164">
        <f t="shared" si="493"/>
        <v>0</v>
      </c>
      <c r="M669" s="164">
        <f t="shared" si="493"/>
        <v>0</v>
      </c>
      <c r="N669" s="164">
        <f t="shared" si="493"/>
        <v>0</v>
      </c>
      <c r="O669" s="164">
        <f t="shared" si="493"/>
        <v>16129</v>
      </c>
      <c r="P669" s="164">
        <f t="shared" si="493"/>
        <v>0</v>
      </c>
      <c r="Q669" s="164">
        <f t="shared" si="493"/>
        <v>16129</v>
      </c>
      <c r="R669" s="164">
        <f t="shared" si="493"/>
        <v>0</v>
      </c>
    </row>
    <row r="670" spans="1:18" ht="82.5">
      <c r="A670" s="12" t="s">
        <v>21</v>
      </c>
      <c r="B670" s="10">
        <v>913</v>
      </c>
      <c r="C670" s="10" t="s">
        <v>39</v>
      </c>
      <c r="D670" s="10" t="s">
        <v>85</v>
      </c>
      <c r="E670" s="10" t="s">
        <v>539</v>
      </c>
      <c r="F670" s="9">
        <v>100</v>
      </c>
      <c r="G670" s="227">
        <f t="shared" ref="G670:R670" si="494">G671</f>
        <v>15296</v>
      </c>
      <c r="H670" s="227">
        <f t="shared" si="494"/>
        <v>0</v>
      </c>
      <c r="I670" s="227">
        <f t="shared" si="494"/>
        <v>15296</v>
      </c>
      <c r="J670" s="227">
        <f t="shared" si="494"/>
        <v>0</v>
      </c>
      <c r="K670" s="164">
        <f t="shared" si="494"/>
        <v>0</v>
      </c>
      <c r="L670" s="164">
        <f t="shared" si="494"/>
        <v>0</v>
      </c>
      <c r="M670" s="164">
        <f t="shared" si="494"/>
        <v>0</v>
      </c>
      <c r="N670" s="164">
        <f t="shared" si="494"/>
        <v>0</v>
      </c>
      <c r="O670" s="164">
        <f t="shared" si="494"/>
        <v>15296</v>
      </c>
      <c r="P670" s="164">
        <f t="shared" si="494"/>
        <v>0</v>
      </c>
      <c r="Q670" s="164">
        <f t="shared" si="494"/>
        <v>15296</v>
      </c>
      <c r="R670" s="164">
        <f t="shared" si="494"/>
        <v>0</v>
      </c>
    </row>
    <row r="671" spans="1:18">
      <c r="A671" s="12" t="s">
        <v>45</v>
      </c>
      <c r="B671" s="10">
        <v>913</v>
      </c>
      <c r="C671" s="10" t="s">
        <v>39</v>
      </c>
      <c r="D671" s="10" t="s">
        <v>85</v>
      </c>
      <c r="E671" s="10" t="s">
        <v>539</v>
      </c>
      <c r="F671" s="9">
        <v>110</v>
      </c>
      <c r="G671" s="226">
        <f>15258+38</f>
        <v>15296</v>
      </c>
      <c r="H671" s="226"/>
      <c r="I671" s="226">
        <f>15258+38</f>
        <v>15296</v>
      </c>
      <c r="J671" s="226"/>
      <c r="K671" s="96"/>
      <c r="L671" s="96"/>
      <c r="M671" s="96"/>
      <c r="N671" s="96"/>
      <c r="O671" s="96">
        <f>G671+K671</f>
        <v>15296</v>
      </c>
      <c r="P671" s="96">
        <f>H671+L671</f>
        <v>0</v>
      </c>
      <c r="Q671" s="96">
        <f>I671+M671</f>
        <v>15296</v>
      </c>
      <c r="R671" s="96">
        <f>J671+N671</f>
        <v>0</v>
      </c>
    </row>
    <row r="672" spans="1:18" ht="33">
      <c r="A672" s="12" t="s">
        <v>172</v>
      </c>
      <c r="B672" s="10">
        <v>913</v>
      </c>
      <c r="C672" s="10" t="s">
        <v>39</v>
      </c>
      <c r="D672" s="10" t="s">
        <v>85</v>
      </c>
      <c r="E672" s="10" t="s">
        <v>539</v>
      </c>
      <c r="F672" s="9">
        <v>200</v>
      </c>
      <c r="G672" s="227">
        <f t="shared" ref="G672:R672" si="495">G673</f>
        <v>830</v>
      </c>
      <c r="H672" s="227">
        <f t="shared" si="495"/>
        <v>0</v>
      </c>
      <c r="I672" s="227">
        <f t="shared" si="495"/>
        <v>830</v>
      </c>
      <c r="J672" s="227">
        <f t="shared" si="495"/>
        <v>0</v>
      </c>
      <c r="K672" s="164">
        <f t="shared" si="495"/>
        <v>0</v>
      </c>
      <c r="L672" s="164">
        <f t="shared" si="495"/>
        <v>0</v>
      </c>
      <c r="M672" s="164">
        <f t="shared" si="495"/>
        <v>0</v>
      </c>
      <c r="N672" s="164">
        <f t="shared" si="495"/>
        <v>0</v>
      </c>
      <c r="O672" s="164">
        <f t="shared" si="495"/>
        <v>830</v>
      </c>
      <c r="P672" s="164">
        <f t="shared" si="495"/>
        <v>0</v>
      </c>
      <c r="Q672" s="164">
        <f t="shared" si="495"/>
        <v>830</v>
      </c>
      <c r="R672" s="164">
        <f t="shared" si="495"/>
        <v>0</v>
      </c>
    </row>
    <row r="673" spans="1:18" ht="33">
      <c r="A673" s="12" t="s">
        <v>119</v>
      </c>
      <c r="B673" s="10">
        <v>913</v>
      </c>
      <c r="C673" s="10" t="s">
        <v>39</v>
      </c>
      <c r="D673" s="10" t="s">
        <v>85</v>
      </c>
      <c r="E673" s="10" t="s">
        <v>539</v>
      </c>
      <c r="F673" s="9">
        <v>240</v>
      </c>
      <c r="G673" s="226">
        <v>830</v>
      </c>
      <c r="H673" s="226"/>
      <c r="I673" s="226">
        <v>830</v>
      </c>
      <c r="J673" s="226"/>
      <c r="K673" s="96"/>
      <c r="L673" s="96"/>
      <c r="M673" s="96"/>
      <c r="N673" s="96"/>
      <c r="O673" s="96">
        <f>G673+K673</f>
        <v>830</v>
      </c>
      <c r="P673" s="96">
        <f>H673+L673</f>
        <v>0</v>
      </c>
      <c r="Q673" s="96">
        <f>I673+M673</f>
        <v>830</v>
      </c>
      <c r="R673" s="96">
        <f>J673+N673</f>
        <v>0</v>
      </c>
    </row>
    <row r="674" spans="1:18">
      <c r="A674" s="12" t="s">
        <v>19</v>
      </c>
      <c r="B674" s="10">
        <v>913</v>
      </c>
      <c r="C674" s="10" t="s">
        <v>39</v>
      </c>
      <c r="D674" s="10" t="s">
        <v>85</v>
      </c>
      <c r="E674" s="10" t="s">
        <v>539</v>
      </c>
      <c r="F674" s="9">
        <v>800</v>
      </c>
      <c r="G674" s="227">
        <f t="shared" ref="G674:R674" si="496">G675</f>
        <v>3</v>
      </c>
      <c r="H674" s="227">
        <f t="shared" si="496"/>
        <v>0</v>
      </c>
      <c r="I674" s="227">
        <f t="shared" si="496"/>
        <v>3</v>
      </c>
      <c r="J674" s="227">
        <f t="shared" si="496"/>
        <v>0</v>
      </c>
      <c r="K674" s="164">
        <f t="shared" si="496"/>
        <v>0</v>
      </c>
      <c r="L674" s="164">
        <f t="shared" si="496"/>
        <v>0</v>
      </c>
      <c r="M674" s="164">
        <f t="shared" si="496"/>
        <v>0</v>
      </c>
      <c r="N674" s="164">
        <f t="shared" si="496"/>
        <v>0</v>
      </c>
      <c r="O674" s="164">
        <f t="shared" si="496"/>
        <v>3</v>
      </c>
      <c r="P674" s="164">
        <f t="shared" si="496"/>
        <v>0</v>
      </c>
      <c r="Q674" s="164">
        <f t="shared" si="496"/>
        <v>3</v>
      </c>
      <c r="R674" s="164">
        <f t="shared" si="496"/>
        <v>0</v>
      </c>
    </row>
    <row r="675" spans="1:18">
      <c r="A675" s="12" t="s">
        <v>398</v>
      </c>
      <c r="B675" s="10">
        <v>913</v>
      </c>
      <c r="C675" s="10" t="s">
        <v>39</v>
      </c>
      <c r="D675" s="10" t="s">
        <v>85</v>
      </c>
      <c r="E675" s="10" t="s">
        <v>539</v>
      </c>
      <c r="F675" s="9">
        <v>850</v>
      </c>
      <c r="G675" s="226">
        <v>3</v>
      </c>
      <c r="H675" s="226"/>
      <c r="I675" s="226">
        <v>3</v>
      </c>
      <c r="J675" s="226"/>
      <c r="K675" s="96"/>
      <c r="L675" s="96"/>
      <c r="M675" s="96"/>
      <c r="N675" s="96"/>
      <c r="O675" s="96">
        <f>G675+K675</f>
        <v>3</v>
      </c>
      <c r="P675" s="96">
        <f>H675+L675</f>
        <v>0</v>
      </c>
      <c r="Q675" s="96">
        <f>I675+M675</f>
        <v>3</v>
      </c>
      <c r="R675" s="96">
        <f>J675+N675</f>
        <v>0</v>
      </c>
    </row>
    <row r="676" spans="1:18" s="83" customFormat="1" ht="49.5" hidden="1">
      <c r="A676" s="123" t="s">
        <v>527</v>
      </c>
      <c r="B676" s="89">
        <v>913</v>
      </c>
      <c r="C676" s="89" t="s">
        <v>39</v>
      </c>
      <c r="D676" s="89" t="s">
        <v>85</v>
      </c>
      <c r="E676" s="85" t="s">
        <v>540</v>
      </c>
      <c r="F676" s="89"/>
      <c r="G676" s="226">
        <f>G677</f>
        <v>0</v>
      </c>
      <c r="H676" s="226">
        <f t="shared" ref="H676:R677" si="497">H677</f>
        <v>0</v>
      </c>
      <c r="I676" s="226">
        <f t="shared" si="497"/>
        <v>0</v>
      </c>
      <c r="J676" s="226">
        <f t="shared" si="497"/>
        <v>0</v>
      </c>
      <c r="K676" s="87">
        <f>K677</f>
        <v>0</v>
      </c>
      <c r="L676" s="87">
        <f t="shared" si="497"/>
        <v>0</v>
      </c>
      <c r="M676" s="87">
        <f t="shared" si="497"/>
        <v>0</v>
      </c>
      <c r="N676" s="87">
        <f t="shared" si="497"/>
        <v>0</v>
      </c>
      <c r="O676" s="87">
        <f>O677</f>
        <v>0</v>
      </c>
      <c r="P676" s="87">
        <f t="shared" si="497"/>
        <v>0</v>
      </c>
      <c r="Q676" s="87">
        <f t="shared" si="497"/>
        <v>0</v>
      </c>
      <c r="R676" s="87">
        <f t="shared" si="497"/>
        <v>0</v>
      </c>
    </row>
    <row r="677" spans="1:18" s="83" customFormat="1" ht="33" hidden="1">
      <c r="A677" s="123" t="s">
        <v>32</v>
      </c>
      <c r="B677" s="89">
        <v>913</v>
      </c>
      <c r="C677" s="89" t="s">
        <v>39</v>
      </c>
      <c r="D677" s="89" t="s">
        <v>85</v>
      </c>
      <c r="E677" s="85" t="s">
        <v>540</v>
      </c>
      <c r="F677" s="85" t="s">
        <v>33</v>
      </c>
      <c r="G677" s="226">
        <f>G678</f>
        <v>0</v>
      </c>
      <c r="H677" s="226">
        <f t="shared" si="497"/>
        <v>0</v>
      </c>
      <c r="I677" s="226">
        <f t="shared" si="497"/>
        <v>0</v>
      </c>
      <c r="J677" s="226">
        <f t="shared" si="497"/>
        <v>0</v>
      </c>
      <c r="K677" s="87">
        <f>K678</f>
        <v>0</v>
      </c>
      <c r="L677" s="87">
        <f t="shared" si="497"/>
        <v>0</v>
      </c>
      <c r="M677" s="87">
        <f t="shared" si="497"/>
        <v>0</v>
      </c>
      <c r="N677" s="87">
        <f t="shared" si="497"/>
        <v>0</v>
      </c>
      <c r="O677" s="87">
        <f>O678</f>
        <v>0</v>
      </c>
      <c r="P677" s="87">
        <f t="shared" si="497"/>
        <v>0</v>
      </c>
      <c r="Q677" s="87">
        <f t="shared" si="497"/>
        <v>0</v>
      </c>
      <c r="R677" s="87">
        <f t="shared" si="497"/>
        <v>0</v>
      </c>
    </row>
    <row r="678" spans="1:18" s="83" customFormat="1" hidden="1">
      <c r="A678" s="123" t="s">
        <v>94</v>
      </c>
      <c r="B678" s="89">
        <v>913</v>
      </c>
      <c r="C678" s="89" t="s">
        <v>39</v>
      </c>
      <c r="D678" s="89" t="s">
        <v>85</v>
      </c>
      <c r="E678" s="85" t="s">
        <v>540</v>
      </c>
      <c r="F678" s="89" t="s">
        <v>95</v>
      </c>
      <c r="G678" s="226"/>
      <c r="H678" s="226"/>
      <c r="I678" s="226"/>
      <c r="J678" s="226"/>
      <c r="K678" s="87"/>
      <c r="L678" s="87"/>
      <c r="M678" s="87"/>
      <c r="N678" s="87"/>
      <c r="O678" s="87">
        <f>G678+K678</f>
        <v>0</v>
      </c>
      <c r="P678" s="87">
        <f>H678+L678</f>
        <v>0</v>
      </c>
      <c r="Q678" s="87">
        <f>I678+M678</f>
        <v>0</v>
      </c>
      <c r="R678" s="87">
        <f>J678+N678</f>
        <v>0</v>
      </c>
    </row>
    <row r="679" spans="1:18" s="83" customFormat="1" ht="49.5" hidden="1">
      <c r="A679" s="123" t="s">
        <v>527</v>
      </c>
      <c r="B679" s="89">
        <v>913</v>
      </c>
      <c r="C679" s="89" t="s">
        <v>39</v>
      </c>
      <c r="D679" s="89" t="s">
        <v>85</v>
      </c>
      <c r="E679" s="85" t="s">
        <v>529</v>
      </c>
      <c r="F679" s="89"/>
      <c r="G679" s="226">
        <f>G680</f>
        <v>0</v>
      </c>
      <c r="H679" s="226">
        <f t="shared" ref="H679:R680" si="498">H680</f>
        <v>0</v>
      </c>
      <c r="I679" s="226">
        <f t="shared" si="498"/>
        <v>0</v>
      </c>
      <c r="J679" s="226">
        <f t="shared" si="498"/>
        <v>0</v>
      </c>
      <c r="K679" s="87">
        <f>K680</f>
        <v>0</v>
      </c>
      <c r="L679" s="87">
        <f t="shared" si="498"/>
        <v>0</v>
      </c>
      <c r="M679" s="87">
        <f t="shared" si="498"/>
        <v>0</v>
      </c>
      <c r="N679" s="87">
        <f t="shared" si="498"/>
        <v>0</v>
      </c>
      <c r="O679" s="87">
        <f>O680</f>
        <v>0</v>
      </c>
      <c r="P679" s="87">
        <f t="shared" si="498"/>
        <v>0</v>
      </c>
      <c r="Q679" s="87">
        <f t="shared" si="498"/>
        <v>0</v>
      </c>
      <c r="R679" s="87">
        <f t="shared" si="498"/>
        <v>0</v>
      </c>
    </row>
    <row r="680" spans="1:18" s="83" customFormat="1" ht="33" hidden="1">
      <c r="A680" s="123" t="s">
        <v>32</v>
      </c>
      <c r="B680" s="89">
        <v>913</v>
      </c>
      <c r="C680" s="89" t="s">
        <v>39</v>
      </c>
      <c r="D680" s="89" t="s">
        <v>85</v>
      </c>
      <c r="E680" s="85" t="s">
        <v>529</v>
      </c>
      <c r="F680" s="85" t="s">
        <v>33</v>
      </c>
      <c r="G680" s="226">
        <f>G681</f>
        <v>0</v>
      </c>
      <c r="H680" s="226">
        <f t="shared" si="498"/>
        <v>0</v>
      </c>
      <c r="I680" s="226">
        <f t="shared" si="498"/>
        <v>0</v>
      </c>
      <c r="J680" s="226">
        <f t="shared" si="498"/>
        <v>0</v>
      </c>
      <c r="K680" s="87">
        <f>K681</f>
        <v>0</v>
      </c>
      <c r="L680" s="87">
        <f t="shared" si="498"/>
        <v>0</v>
      </c>
      <c r="M680" s="87">
        <f t="shared" si="498"/>
        <v>0</v>
      </c>
      <c r="N680" s="87">
        <f t="shared" si="498"/>
        <v>0</v>
      </c>
      <c r="O680" s="87">
        <f>O681</f>
        <v>0</v>
      </c>
      <c r="P680" s="87">
        <f t="shared" si="498"/>
        <v>0</v>
      </c>
      <c r="Q680" s="87">
        <f t="shared" si="498"/>
        <v>0</v>
      </c>
      <c r="R680" s="87">
        <f t="shared" si="498"/>
        <v>0</v>
      </c>
    </row>
    <row r="681" spans="1:18" s="83" customFormat="1" hidden="1">
      <c r="A681" s="123" t="s">
        <v>94</v>
      </c>
      <c r="B681" s="89">
        <v>913</v>
      </c>
      <c r="C681" s="89" t="s">
        <v>39</v>
      </c>
      <c r="D681" s="89" t="s">
        <v>85</v>
      </c>
      <c r="E681" s="85" t="s">
        <v>529</v>
      </c>
      <c r="F681" s="89" t="s">
        <v>95</v>
      </c>
      <c r="G681" s="226"/>
      <c r="H681" s="226"/>
      <c r="I681" s="226"/>
      <c r="J681" s="226"/>
      <c r="K681" s="87"/>
      <c r="L681" s="87"/>
      <c r="M681" s="87"/>
      <c r="N681" s="87"/>
      <c r="O681" s="87">
        <f>G681+K681</f>
        <v>0</v>
      </c>
      <c r="P681" s="87">
        <f>H681+L681</f>
        <v>0</v>
      </c>
      <c r="Q681" s="87">
        <f>I681+M681</f>
        <v>0</v>
      </c>
      <c r="R681" s="87">
        <f>J681+N681</f>
        <v>0</v>
      </c>
    </row>
    <row r="682" spans="1:18" s="83" customFormat="1" ht="49.5" hidden="1">
      <c r="A682" s="123" t="s">
        <v>527</v>
      </c>
      <c r="B682" s="89">
        <v>913</v>
      </c>
      <c r="C682" s="89" t="s">
        <v>39</v>
      </c>
      <c r="D682" s="89" t="s">
        <v>85</v>
      </c>
      <c r="E682" s="85" t="s">
        <v>541</v>
      </c>
      <c r="F682" s="89"/>
      <c r="G682" s="226">
        <f>G683</f>
        <v>0</v>
      </c>
      <c r="H682" s="226">
        <f t="shared" ref="H682:R683" si="499">H683</f>
        <v>0</v>
      </c>
      <c r="I682" s="226">
        <f t="shared" si="499"/>
        <v>0</v>
      </c>
      <c r="J682" s="226">
        <f t="shared" si="499"/>
        <v>0</v>
      </c>
      <c r="K682" s="87">
        <f>K683</f>
        <v>0</v>
      </c>
      <c r="L682" s="87">
        <f t="shared" si="499"/>
        <v>0</v>
      </c>
      <c r="M682" s="87">
        <f t="shared" si="499"/>
        <v>0</v>
      </c>
      <c r="N682" s="87">
        <f t="shared" si="499"/>
        <v>0</v>
      </c>
      <c r="O682" s="87">
        <f>O683</f>
        <v>0</v>
      </c>
      <c r="P682" s="87">
        <f t="shared" si="499"/>
        <v>0</v>
      </c>
      <c r="Q682" s="87">
        <f t="shared" si="499"/>
        <v>0</v>
      </c>
      <c r="R682" s="87">
        <f t="shared" si="499"/>
        <v>0</v>
      </c>
    </row>
    <row r="683" spans="1:18" s="83" customFormat="1" ht="33" hidden="1">
      <c r="A683" s="123" t="s">
        <v>32</v>
      </c>
      <c r="B683" s="89">
        <v>913</v>
      </c>
      <c r="C683" s="89" t="s">
        <v>39</v>
      </c>
      <c r="D683" s="89" t="s">
        <v>85</v>
      </c>
      <c r="E683" s="85" t="s">
        <v>541</v>
      </c>
      <c r="F683" s="85" t="s">
        <v>33</v>
      </c>
      <c r="G683" s="226">
        <f>G684</f>
        <v>0</v>
      </c>
      <c r="H683" s="226">
        <f t="shared" si="499"/>
        <v>0</v>
      </c>
      <c r="I683" s="226">
        <f t="shared" si="499"/>
        <v>0</v>
      </c>
      <c r="J683" s="226">
        <f t="shared" si="499"/>
        <v>0</v>
      </c>
      <c r="K683" s="87">
        <f>K684</f>
        <v>0</v>
      </c>
      <c r="L683" s="87">
        <f t="shared" si="499"/>
        <v>0</v>
      </c>
      <c r="M683" s="87">
        <f t="shared" si="499"/>
        <v>0</v>
      </c>
      <c r="N683" s="87">
        <f t="shared" si="499"/>
        <v>0</v>
      </c>
      <c r="O683" s="87">
        <f>O684</f>
        <v>0</v>
      </c>
      <c r="P683" s="87">
        <f t="shared" si="499"/>
        <v>0</v>
      </c>
      <c r="Q683" s="87">
        <f t="shared" si="499"/>
        <v>0</v>
      </c>
      <c r="R683" s="87">
        <f t="shared" si="499"/>
        <v>0</v>
      </c>
    </row>
    <row r="684" spans="1:18" s="83" customFormat="1" hidden="1">
      <c r="A684" s="123" t="s">
        <v>94</v>
      </c>
      <c r="B684" s="89">
        <v>913</v>
      </c>
      <c r="C684" s="89" t="s">
        <v>39</v>
      </c>
      <c r="D684" s="89" t="s">
        <v>85</v>
      </c>
      <c r="E684" s="85" t="s">
        <v>541</v>
      </c>
      <c r="F684" s="89" t="s">
        <v>95</v>
      </c>
      <c r="G684" s="226"/>
      <c r="H684" s="226"/>
      <c r="I684" s="226"/>
      <c r="J684" s="226"/>
      <c r="K684" s="87"/>
      <c r="L684" s="87"/>
      <c r="M684" s="87"/>
      <c r="N684" s="87"/>
      <c r="O684" s="87">
        <f>G684+K684</f>
        <v>0</v>
      </c>
      <c r="P684" s="87">
        <f>H684+L684</f>
        <v>0</v>
      </c>
      <c r="Q684" s="87">
        <f>I684+M684</f>
        <v>0</v>
      </c>
      <c r="R684" s="87">
        <f>J684+N684</f>
        <v>0</v>
      </c>
    </row>
    <row r="685" spans="1:18" s="83" customFormat="1" ht="49.5" hidden="1">
      <c r="A685" s="123" t="s">
        <v>527</v>
      </c>
      <c r="B685" s="89">
        <v>913</v>
      </c>
      <c r="C685" s="89" t="s">
        <v>39</v>
      </c>
      <c r="D685" s="89" t="s">
        <v>85</v>
      </c>
      <c r="E685" s="85" t="s">
        <v>542</v>
      </c>
      <c r="F685" s="89"/>
      <c r="G685" s="226">
        <f>G686</f>
        <v>0</v>
      </c>
      <c r="H685" s="226">
        <f t="shared" ref="H685:R686" si="500">H686</f>
        <v>0</v>
      </c>
      <c r="I685" s="226">
        <f t="shared" si="500"/>
        <v>0</v>
      </c>
      <c r="J685" s="226">
        <f t="shared" si="500"/>
        <v>0</v>
      </c>
      <c r="K685" s="87">
        <f>K686</f>
        <v>0</v>
      </c>
      <c r="L685" s="87">
        <f t="shared" si="500"/>
        <v>0</v>
      </c>
      <c r="M685" s="87">
        <f t="shared" si="500"/>
        <v>0</v>
      </c>
      <c r="N685" s="87">
        <f t="shared" si="500"/>
        <v>0</v>
      </c>
      <c r="O685" s="87">
        <f>O686</f>
        <v>0</v>
      </c>
      <c r="P685" s="87">
        <f t="shared" si="500"/>
        <v>0</v>
      </c>
      <c r="Q685" s="87">
        <f t="shared" si="500"/>
        <v>0</v>
      </c>
      <c r="R685" s="87">
        <f t="shared" si="500"/>
        <v>0</v>
      </c>
    </row>
    <row r="686" spans="1:18" s="83" customFormat="1" ht="33" hidden="1">
      <c r="A686" s="123" t="s">
        <v>32</v>
      </c>
      <c r="B686" s="89">
        <v>913</v>
      </c>
      <c r="C686" s="89" t="s">
        <v>39</v>
      </c>
      <c r="D686" s="89" t="s">
        <v>85</v>
      </c>
      <c r="E686" s="85" t="s">
        <v>542</v>
      </c>
      <c r="F686" s="85" t="s">
        <v>33</v>
      </c>
      <c r="G686" s="226">
        <f>G687</f>
        <v>0</v>
      </c>
      <c r="H686" s="226">
        <f t="shared" si="500"/>
        <v>0</v>
      </c>
      <c r="I686" s="226">
        <f t="shared" si="500"/>
        <v>0</v>
      </c>
      <c r="J686" s="226">
        <f t="shared" si="500"/>
        <v>0</v>
      </c>
      <c r="K686" s="87">
        <f>K687</f>
        <v>0</v>
      </c>
      <c r="L686" s="87">
        <f t="shared" si="500"/>
        <v>0</v>
      </c>
      <c r="M686" s="87">
        <f t="shared" si="500"/>
        <v>0</v>
      </c>
      <c r="N686" s="87">
        <f t="shared" si="500"/>
        <v>0</v>
      </c>
      <c r="O686" s="87">
        <f>O687</f>
        <v>0</v>
      </c>
      <c r="P686" s="87">
        <f t="shared" si="500"/>
        <v>0</v>
      </c>
      <c r="Q686" s="87">
        <f t="shared" si="500"/>
        <v>0</v>
      </c>
      <c r="R686" s="87">
        <f t="shared" si="500"/>
        <v>0</v>
      </c>
    </row>
    <row r="687" spans="1:18" s="83" customFormat="1" hidden="1">
      <c r="A687" s="123" t="s">
        <v>94</v>
      </c>
      <c r="B687" s="89">
        <v>913</v>
      </c>
      <c r="C687" s="89" t="s">
        <v>39</v>
      </c>
      <c r="D687" s="89" t="s">
        <v>85</v>
      </c>
      <c r="E687" s="85" t="s">
        <v>542</v>
      </c>
      <c r="F687" s="89" t="s">
        <v>95</v>
      </c>
      <c r="G687" s="226"/>
      <c r="H687" s="226"/>
      <c r="I687" s="226"/>
      <c r="J687" s="226"/>
      <c r="K687" s="87"/>
      <c r="L687" s="87"/>
      <c r="M687" s="87"/>
      <c r="N687" s="87"/>
      <c r="O687" s="87">
        <f>G687+K687</f>
        <v>0</v>
      </c>
      <c r="P687" s="87">
        <f>H687+L687</f>
        <v>0</v>
      </c>
      <c r="Q687" s="87">
        <f>I687+M687</f>
        <v>0</v>
      </c>
      <c r="R687" s="87">
        <f>J687+N687</f>
        <v>0</v>
      </c>
    </row>
    <row r="688" spans="1:18" ht="51">
      <c r="A688" s="100" t="s">
        <v>556</v>
      </c>
      <c r="B688" s="10">
        <v>913</v>
      </c>
      <c r="C688" s="10" t="s">
        <v>39</v>
      </c>
      <c r="D688" s="10" t="s">
        <v>85</v>
      </c>
      <c r="E688" s="60" t="s">
        <v>555</v>
      </c>
      <c r="F688" s="10"/>
      <c r="G688" s="226">
        <f>G689</f>
        <v>96</v>
      </c>
      <c r="H688" s="226">
        <f t="shared" ref="H688:R689" si="501">H689</f>
        <v>0</v>
      </c>
      <c r="I688" s="226">
        <f t="shared" si="501"/>
        <v>0</v>
      </c>
      <c r="J688" s="226">
        <f t="shared" si="501"/>
        <v>0</v>
      </c>
      <c r="K688" s="96">
        <f>K689</f>
        <v>0</v>
      </c>
      <c r="L688" s="96">
        <f t="shared" si="501"/>
        <v>0</v>
      </c>
      <c r="M688" s="96">
        <f t="shared" si="501"/>
        <v>0</v>
      </c>
      <c r="N688" s="96">
        <f t="shared" si="501"/>
        <v>0</v>
      </c>
      <c r="O688" s="96">
        <f>O689</f>
        <v>96</v>
      </c>
      <c r="P688" s="96">
        <f t="shared" si="501"/>
        <v>0</v>
      </c>
      <c r="Q688" s="96">
        <f t="shared" si="501"/>
        <v>0</v>
      </c>
      <c r="R688" s="96">
        <f t="shared" si="501"/>
        <v>0</v>
      </c>
    </row>
    <row r="689" spans="1:18" ht="33">
      <c r="A689" s="15" t="s">
        <v>32</v>
      </c>
      <c r="B689" s="10">
        <v>913</v>
      </c>
      <c r="C689" s="10" t="s">
        <v>39</v>
      </c>
      <c r="D689" s="10" t="s">
        <v>85</v>
      </c>
      <c r="E689" s="60" t="s">
        <v>555</v>
      </c>
      <c r="F689" s="60" t="s">
        <v>33</v>
      </c>
      <c r="G689" s="226">
        <f>G690</f>
        <v>96</v>
      </c>
      <c r="H689" s="226">
        <f t="shared" si="501"/>
        <v>0</v>
      </c>
      <c r="I689" s="226">
        <f t="shared" si="501"/>
        <v>0</v>
      </c>
      <c r="J689" s="226">
        <f t="shared" si="501"/>
        <v>0</v>
      </c>
      <c r="K689" s="96">
        <f>K690</f>
        <v>0</v>
      </c>
      <c r="L689" s="96">
        <f t="shared" si="501"/>
        <v>0</v>
      </c>
      <c r="M689" s="96">
        <f t="shared" si="501"/>
        <v>0</v>
      </c>
      <c r="N689" s="96">
        <f t="shared" si="501"/>
        <v>0</v>
      </c>
      <c r="O689" s="96">
        <f>O690</f>
        <v>96</v>
      </c>
      <c r="P689" s="96">
        <f t="shared" si="501"/>
        <v>0</v>
      </c>
      <c r="Q689" s="96">
        <f t="shared" si="501"/>
        <v>0</v>
      </c>
      <c r="R689" s="96">
        <f t="shared" si="501"/>
        <v>0</v>
      </c>
    </row>
    <row r="690" spans="1:18">
      <c r="A690" s="15" t="s">
        <v>94</v>
      </c>
      <c r="B690" s="10">
        <v>913</v>
      </c>
      <c r="C690" s="10" t="s">
        <v>39</v>
      </c>
      <c r="D690" s="10" t="s">
        <v>85</v>
      </c>
      <c r="E690" s="60" t="s">
        <v>555</v>
      </c>
      <c r="F690" s="10" t="s">
        <v>95</v>
      </c>
      <c r="G690" s="226">
        <v>96</v>
      </c>
      <c r="H690" s="226"/>
      <c r="I690" s="226"/>
      <c r="J690" s="226"/>
      <c r="K690" s="96"/>
      <c r="L690" s="96"/>
      <c r="M690" s="96"/>
      <c r="N690" s="96"/>
      <c r="O690" s="96">
        <f>G690+K690</f>
        <v>96</v>
      </c>
      <c r="P690" s="96">
        <f>H690+L690</f>
        <v>0</v>
      </c>
      <c r="Q690" s="96">
        <f>I690+M690</f>
        <v>0</v>
      </c>
      <c r="R690" s="96">
        <f>J690+N690</f>
        <v>0</v>
      </c>
    </row>
    <row r="691" spans="1:18">
      <c r="A691" s="12"/>
      <c r="B691" s="10"/>
      <c r="C691" s="10"/>
      <c r="D691" s="10"/>
      <c r="E691" s="10"/>
      <c r="F691" s="9"/>
      <c r="G691" s="226"/>
      <c r="H691" s="226"/>
      <c r="I691" s="226"/>
      <c r="J691" s="226"/>
      <c r="K691" s="96"/>
      <c r="L691" s="96"/>
      <c r="M691" s="96"/>
      <c r="N691" s="96"/>
      <c r="O691" s="96"/>
      <c r="P691" s="96"/>
      <c r="Q691" s="96"/>
      <c r="R691" s="96"/>
    </row>
    <row r="692" spans="1:18" ht="60.75">
      <c r="A692" s="21" t="s">
        <v>258</v>
      </c>
      <c r="B692" s="50">
        <v>914</v>
      </c>
      <c r="C692" s="22"/>
      <c r="D692" s="22"/>
      <c r="E692" s="24"/>
      <c r="F692" s="22"/>
      <c r="G692" s="223">
        <f>G693+G703+G729+G743+G750+G756+G770+G783+G789</f>
        <v>180241</v>
      </c>
      <c r="H692" s="223">
        <f t="shared" ref="H692:J692" si="502">H693+H703+H729+H743+H750+H756+H770+H783+H789</f>
        <v>116965</v>
      </c>
      <c r="I692" s="223">
        <f t="shared" si="502"/>
        <v>48300</v>
      </c>
      <c r="J692" s="223">
        <f t="shared" si="502"/>
        <v>0</v>
      </c>
      <c r="K692" s="162">
        <f>K693+K703+K729+K743+K750+K756+K770+K783+K789</f>
        <v>0</v>
      </c>
      <c r="L692" s="162">
        <f t="shared" ref="L692:N692" si="503">L693+L703+L729+L743+L750+L756+L770+L783+L789</f>
        <v>0</v>
      </c>
      <c r="M692" s="162">
        <f t="shared" si="503"/>
        <v>0</v>
      </c>
      <c r="N692" s="162">
        <f t="shared" si="503"/>
        <v>0</v>
      </c>
      <c r="O692" s="162">
        <f>O693+O703+O729+O743+O750+O756+O770+O783+O789</f>
        <v>180241</v>
      </c>
      <c r="P692" s="162">
        <f t="shared" ref="P692:R692" si="504">P693+P703+P729+P743+P750+P756+P770+P783+P789</f>
        <v>116965</v>
      </c>
      <c r="Q692" s="162">
        <f t="shared" si="504"/>
        <v>48300</v>
      </c>
      <c r="R692" s="162">
        <f t="shared" si="504"/>
        <v>0</v>
      </c>
    </row>
    <row r="693" spans="1:18" s="83" customFormat="1" ht="25.5" hidden="1" customHeight="1">
      <c r="A693" s="82" t="s">
        <v>139</v>
      </c>
      <c r="B693" s="197">
        <v>914</v>
      </c>
      <c r="C693" s="198" t="s">
        <v>30</v>
      </c>
      <c r="D693" s="198" t="s">
        <v>85</v>
      </c>
      <c r="E693" s="199"/>
      <c r="F693" s="200"/>
      <c r="G693" s="238">
        <f>G694</f>
        <v>0</v>
      </c>
      <c r="H693" s="238">
        <f t="shared" ref="H693:R694" si="505">H694</f>
        <v>0</v>
      </c>
      <c r="I693" s="238">
        <f t="shared" si="505"/>
        <v>0</v>
      </c>
      <c r="J693" s="238">
        <f t="shared" si="505"/>
        <v>0</v>
      </c>
      <c r="K693" s="201">
        <f>K694</f>
        <v>0</v>
      </c>
      <c r="L693" s="201">
        <f t="shared" si="505"/>
        <v>0</v>
      </c>
      <c r="M693" s="201">
        <f t="shared" si="505"/>
        <v>0</v>
      </c>
      <c r="N693" s="201">
        <f t="shared" si="505"/>
        <v>0</v>
      </c>
      <c r="O693" s="201">
        <f>O694</f>
        <v>0</v>
      </c>
      <c r="P693" s="201">
        <f t="shared" si="505"/>
        <v>0</v>
      </c>
      <c r="Q693" s="201">
        <f t="shared" si="505"/>
        <v>0</v>
      </c>
      <c r="R693" s="201">
        <f t="shared" si="505"/>
        <v>0</v>
      </c>
    </row>
    <row r="694" spans="1:18" s="83" customFormat="1" ht="49.5" hidden="1">
      <c r="A694" s="84" t="s">
        <v>505</v>
      </c>
      <c r="B694" s="89">
        <v>914</v>
      </c>
      <c r="C694" s="89" t="s">
        <v>170</v>
      </c>
      <c r="D694" s="89" t="s">
        <v>85</v>
      </c>
      <c r="E694" s="91" t="s">
        <v>487</v>
      </c>
      <c r="F694" s="89"/>
      <c r="G694" s="225">
        <f>G695</f>
        <v>0</v>
      </c>
      <c r="H694" s="225">
        <f t="shared" si="505"/>
        <v>0</v>
      </c>
      <c r="I694" s="225">
        <f t="shared" si="505"/>
        <v>0</v>
      </c>
      <c r="J694" s="225">
        <f t="shared" si="505"/>
        <v>0</v>
      </c>
      <c r="K694" s="196">
        <f>K695</f>
        <v>0</v>
      </c>
      <c r="L694" s="196">
        <f t="shared" si="505"/>
        <v>0</v>
      </c>
      <c r="M694" s="196">
        <f t="shared" si="505"/>
        <v>0</v>
      </c>
      <c r="N694" s="196">
        <f t="shared" si="505"/>
        <v>0</v>
      </c>
      <c r="O694" s="196">
        <f>O695</f>
        <v>0</v>
      </c>
      <c r="P694" s="196">
        <f t="shared" si="505"/>
        <v>0</v>
      </c>
      <c r="Q694" s="196">
        <f t="shared" si="505"/>
        <v>0</v>
      </c>
      <c r="R694" s="196">
        <f t="shared" si="505"/>
        <v>0</v>
      </c>
    </row>
    <row r="695" spans="1:18" s="83" customFormat="1" ht="49.5" hidden="1">
      <c r="A695" s="84" t="s">
        <v>509</v>
      </c>
      <c r="B695" s="89">
        <v>914</v>
      </c>
      <c r="C695" s="89" t="s">
        <v>170</v>
      </c>
      <c r="D695" s="89" t="s">
        <v>85</v>
      </c>
      <c r="E695" s="91" t="s">
        <v>491</v>
      </c>
      <c r="F695" s="89"/>
      <c r="G695" s="225">
        <f>G696+G699</f>
        <v>0</v>
      </c>
      <c r="H695" s="225">
        <f t="shared" ref="H695:J695" si="506">H696+H699</f>
        <v>0</v>
      </c>
      <c r="I695" s="225">
        <f t="shared" si="506"/>
        <v>0</v>
      </c>
      <c r="J695" s="225">
        <f t="shared" si="506"/>
        <v>0</v>
      </c>
      <c r="K695" s="196">
        <f>K696+K699</f>
        <v>0</v>
      </c>
      <c r="L695" s="196">
        <f t="shared" ref="L695:N695" si="507">L696+L699</f>
        <v>0</v>
      </c>
      <c r="M695" s="196">
        <f t="shared" si="507"/>
        <v>0</v>
      </c>
      <c r="N695" s="196">
        <f t="shared" si="507"/>
        <v>0</v>
      </c>
      <c r="O695" s="196">
        <f>O696+O699</f>
        <v>0</v>
      </c>
      <c r="P695" s="196">
        <f t="shared" ref="P695:R695" si="508">P696+P699</f>
        <v>0</v>
      </c>
      <c r="Q695" s="196">
        <f t="shared" si="508"/>
        <v>0</v>
      </c>
      <c r="R695" s="196">
        <f t="shared" si="508"/>
        <v>0</v>
      </c>
    </row>
    <row r="696" spans="1:18" s="83" customFormat="1" ht="33" hidden="1">
      <c r="A696" s="84" t="s">
        <v>563</v>
      </c>
      <c r="B696" s="89">
        <v>914</v>
      </c>
      <c r="C696" s="89" t="s">
        <v>170</v>
      </c>
      <c r="D696" s="89" t="s">
        <v>85</v>
      </c>
      <c r="E696" s="91" t="s">
        <v>561</v>
      </c>
      <c r="F696" s="89"/>
      <c r="G696" s="225"/>
      <c r="H696" s="225"/>
      <c r="I696" s="225"/>
      <c r="J696" s="225"/>
      <c r="K696" s="196"/>
      <c r="L696" s="196"/>
      <c r="M696" s="196"/>
      <c r="N696" s="196"/>
      <c r="O696" s="196"/>
      <c r="P696" s="196"/>
      <c r="Q696" s="196"/>
      <c r="R696" s="196"/>
    </row>
    <row r="697" spans="1:18" s="83" customFormat="1" ht="33" hidden="1">
      <c r="A697" s="84" t="s">
        <v>122</v>
      </c>
      <c r="B697" s="89">
        <v>914</v>
      </c>
      <c r="C697" s="89" t="s">
        <v>170</v>
      </c>
      <c r="D697" s="89" t="s">
        <v>85</v>
      </c>
      <c r="E697" s="91" t="s">
        <v>561</v>
      </c>
      <c r="F697" s="89" t="s">
        <v>123</v>
      </c>
      <c r="G697" s="225">
        <f>G698</f>
        <v>0</v>
      </c>
      <c r="H697" s="225">
        <f t="shared" ref="H697:R697" si="509">H698</f>
        <v>0</v>
      </c>
      <c r="I697" s="225">
        <f t="shared" si="509"/>
        <v>0</v>
      </c>
      <c r="J697" s="225">
        <f t="shared" si="509"/>
        <v>0</v>
      </c>
      <c r="K697" s="196">
        <f>K698</f>
        <v>0</v>
      </c>
      <c r="L697" s="196">
        <f t="shared" si="509"/>
        <v>0</v>
      </c>
      <c r="M697" s="196">
        <f t="shared" si="509"/>
        <v>0</v>
      </c>
      <c r="N697" s="196">
        <f t="shared" si="509"/>
        <v>0</v>
      </c>
      <c r="O697" s="196">
        <f>O698</f>
        <v>0</v>
      </c>
      <c r="P697" s="196">
        <f t="shared" si="509"/>
        <v>0</v>
      </c>
      <c r="Q697" s="196">
        <f t="shared" si="509"/>
        <v>0</v>
      </c>
      <c r="R697" s="196">
        <f t="shared" si="509"/>
        <v>0</v>
      </c>
    </row>
    <row r="698" spans="1:18" s="83" customFormat="1" hidden="1">
      <c r="A698" s="84" t="s">
        <v>121</v>
      </c>
      <c r="B698" s="89">
        <v>914</v>
      </c>
      <c r="C698" s="89" t="s">
        <v>170</v>
      </c>
      <c r="D698" s="89" t="s">
        <v>85</v>
      </c>
      <c r="E698" s="91" t="s">
        <v>561</v>
      </c>
      <c r="F698" s="89" t="s">
        <v>124</v>
      </c>
      <c r="G698" s="226"/>
      <c r="H698" s="226"/>
      <c r="I698" s="226"/>
      <c r="J698" s="226"/>
      <c r="K698" s="87"/>
      <c r="L698" s="87"/>
      <c r="M698" s="87"/>
      <c r="N698" s="87"/>
      <c r="O698" s="87">
        <f>G698+K698</f>
        <v>0</v>
      </c>
      <c r="P698" s="87">
        <f>H698+L698</f>
        <v>0</v>
      </c>
      <c r="Q698" s="87">
        <f>I698+M698</f>
        <v>0</v>
      </c>
      <c r="R698" s="87">
        <f>J698+N698</f>
        <v>0</v>
      </c>
    </row>
    <row r="699" spans="1:18" s="83" customFormat="1" ht="33" hidden="1">
      <c r="A699" s="84" t="s">
        <v>563</v>
      </c>
      <c r="B699" s="89">
        <v>914</v>
      </c>
      <c r="C699" s="89" t="s">
        <v>170</v>
      </c>
      <c r="D699" s="89" t="s">
        <v>85</v>
      </c>
      <c r="E699" s="91" t="s">
        <v>562</v>
      </c>
      <c r="F699" s="89"/>
      <c r="G699" s="227">
        <f>G700</f>
        <v>0</v>
      </c>
      <c r="H699" s="227">
        <f t="shared" ref="H699:R700" si="510">H700</f>
        <v>0</v>
      </c>
      <c r="I699" s="227">
        <f t="shared" si="510"/>
        <v>0</v>
      </c>
      <c r="J699" s="227">
        <f t="shared" si="510"/>
        <v>0</v>
      </c>
      <c r="K699" s="186">
        <f>K700</f>
        <v>0</v>
      </c>
      <c r="L699" s="186">
        <f t="shared" si="510"/>
        <v>0</v>
      </c>
      <c r="M699" s="186">
        <f t="shared" si="510"/>
        <v>0</v>
      </c>
      <c r="N699" s="186">
        <f t="shared" si="510"/>
        <v>0</v>
      </c>
      <c r="O699" s="186">
        <f>O700</f>
        <v>0</v>
      </c>
      <c r="P699" s="186">
        <f t="shared" si="510"/>
        <v>0</v>
      </c>
      <c r="Q699" s="186">
        <f t="shared" si="510"/>
        <v>0</v>
      </c>
      <c r="R699" s="186">
        <f t="shared" si="510"/>
        <v>0</v>
      </c>
    </row>
    <row r="700" spans="1:18" s="83" customFormat="1" ht="33" hidden="1">
      <c r="A700" s="84" t="s">
        <v>122</v>
      </c>
      <c r="B700" s="89">
        <v>914</v>
      </c>
      <c r="C700" s="89" t="s">
        <v>170</v>
      </c>
      <c r="D700" s="89" t="s">
        <v>85</v>
      </c>
      <c r="E700" s="91" t="s">
        <v>562</v>
      </c>
      <c r="F700" s="89" t="s">
        <v>123</v>
      </c>
      <c r="G700" s="227">
        <f>G701</f>
        <v>0</v>
      </c>
      <c r="H700" s="227">
        <f t="shared" si="510"/>
        <v>0</v>
      </c>
      <c r="I700" s="227">
        <f t="shared" si="510"/>
        <v>0</v>
      </c>
      <c r="J700" s="227">
        <f t="shared" si="510"/>
        <v>0</v>
      </c>
      <c r="K700" s="186">
        <f>K701</f>
        <v>0</v>
      </c>
      <c r="L700" s="186">
        <f t="shared" si="510"/>
        <v>0</v>
      </c>
      <c r="M700" s="186">
        <f t="shared" si="510"/>
        <v>0</v>
      </c>
      <c r="N700" s="186">
        <f t="shared" si="510"/>
        <v>0</v>
      </c>
      <c r="O700" s="186">
        <f>O701</f>
        <v>0</v>
      </c>
      <c r="P700" s="186">
        <f t="shared" si="510"/>
        <v>0</v>
      </c>
      <c r="Q700" s="186">
        <f t="shared" si="510"/>
        <v>0</v>
      </c>
      <c r="R700" s="186">
        <f t="shared" si="510"/>
        <v>0</v>
      </c>
    </row>
    <row r="701" spans="1:18" s="83" customFormat="1" hidden="1">
      <c r="A701" s="84" t="s">
        <v>121</v>
      </c>
      <c r="B701" s="89">
        <v>914</v>
      </c>
      <c r="C701" s="89" t="s">
        <v>170</v>
      </c>
      <c r="D701" s="89" t="s">
        <v>85</v>
      </c>
      <c r="E701" s="91" t="s">
        <v>562</v>
      </c>
      <c r="F701" s="89" t="s">
        <v>124</v>
      </c>
      <c r="G701" s="227"/>
      <c r="H701" s="227"/>
      <c r="I701" s="227"/>
      <c r="J701" s="227"/>
      <c r="K701" s="186"/>
      <c r="L701" s="186"/>
      <c r="M701" s="186"/>
      <c r="N701" s="186"/>
      <c r="O701" s="87">
        <f>G701+K701</f>
        <v>0</v>
      </c>
      <c r="P701" s="87">
        <f>H701+L701</f>
        <v>0</v>
      </c>
      <c r="Q701" s="87">
        <f>I701+M701</f>
        <v>0</v>
      </c>
      <c r="R701" s="87">
        <f>J701+N701</f>
        <v>0</v>
      </c>
    </row>
    <row r="702" spans="1:18" ht="20.25">
      <c r="A702" s="21"/>
      <c r="B702" s="50"/>
      <c r="C702" s="22"/>
      <c r="D702" s="22"/>
      <c r="E702" s="24"/>
      <c r="F702" s="22"/>
      <c r="G702" s="223"/>
      <c r="H702" s="223"/>
      <c r="I702" s="223"/>
      <c r="J702" s="223"/>
      <c r="K702" s="162"/>
      <c r="L702" s="162"/>
      <c r="M702" s="162"/>
      <c r="N702" s="162"/>
      <c r="O702" s="162"/>
      <c r="P702" s="162"/>
      <c r="Q702" s="162"/>
      <c r="R702" s="162"/>
    </row>
    <row r="703" spans="1:18" ht="37.5">
      <c r="A703" s="25" t="s">
        <v>35</v>
      </c>
      <c r="B703" s="59">
        <v>914</v>
      </c>
      <c r="C703" s="26" t="s">
        <v>30</v>
      </c>
      <c r="D703" s="26" t="s">
        <v>36</v>
      </c>
      <c r="E703" s="27"/>
      <c r="F703" s="28"/>
      <c r="G703" s="238">
        <f t="shared" ref="G703:R703" si="511">G704+G716</f>
        <v>26749</v>
      </c>
      <c r="H703" s="238">
        <f t="shared" si="511"/>
        <v>0</v>
      </c>
      <c r="I703" s="238">
        <f t="shared" si="511"/>
        <v>25433</v>
      </c>
      <c r="J703" s="238">
        <f t="shared" si="511"/>
        <v>0</v>
      </c>
      <c r="K703" s="112">
        <f t="shared" si="511"/>
        <v>0</v>
      </c>
      <c r="L703" s="112">
        <f t="shared" si="511"/>
        <v>0</v>
      </c>
      <c r="M703" s="112">
        <f t="shared" si="511"/>
        <v>0</v>
      </c>
      <c r="N703" s="112">
        <f t="shared" si="511"/>
        <v>0</v>
      </c>
      <c r="O703" s="112">
        <f t="shared" si="511"/>
        <v>26749</v>
      </c>
      <c r="P703" s="112">
        <f t="shared" si="511"/>
        <v>0</v>
      </c>
      <c r="Q703" s="112">
        <f t="shared" si="511"/>
        <v>25433</v>
      </c>
      <c r="R703" s="112">
        <f t="shared" si="511"/>
        <v>0</v>
      </c>
    </row>
    <row r="704" spans="1:18" s="83" customFormat="1" ht="49.5" hidden="1">
      <c r="A704" s="84" t="s">
        <v>210</v>
      </c>
      <c r="B704" s="89">
        <v>914</v>
      </c>
      <c r="C704" s="89" t="s">
        <v>30</v>
      </c>
      <c r="D704" s="89" t="s">
        <v>36</v>
      </c>
      <c r="E704" s="91" t="s">
        <v>211</v>
      </c>
      <c r="F704" s="89"/>
      <c r="G704" s="225">
        <f>G709+G705</f>
        <v>0</v>
      </c>
      <c r="H704" s="225">
        <f t="shared" ref="H704:J704" si="512">H709+H705</f>
        <v>0</v>
      </c>
      <c r="I704" s="225">
        <f t="shared" si="512"/>
        <v>0</v>
      </c>
      <c r="J704" s="225">
        <f t="shared" si="512"/>
        <v>0</v>
      </c>
      <c r="K704" s="196">
        <f>K709+K705</f>
        <v>0</v>
      </c>
      <c r="L704" s="196">
        <f t="shared" ref="L704:N704" si="513">L709+L705</f>
        <v>0</v>
      </c>
      <c r="M704" s="196">
        <f t="shared" si="513"/>
        <v>0</v>
      </c>
      <c r="N704" s="196">
        <f t="shared" si="513"/>
        <v>0</v>
      </c>
      <c r="O704" s="196">
        <f>O709+O705</f>
        <v>0</v>
      </c>
      <c r="P704" s="196">
        <f t="shared" ref="P704:R704" si="514">P709+P705</f>
        <v>0</v>
      </c>
      <c r="Q704" s="196">
        <f t="shared" si="514"/>
        <v>0</v>
      </c>
      <c r="R704" s="196">
        <f t="shared" si="514"/>
        <v>0</v>
      </c>
    </row>
    <row r="705" spans="1:18" s="83" customFormat="1" ht="33" hidden="1">
      <c r="A705" s="84" t="s">
        <v>54</v>
      </c>
      <c r="B705" s="89">
        <v>914</v>
      </c>
      <c r="C705" s="89" t="s">
        <v>30</v>
      </c>
      <c r="D705" s="89" t="s">
        <v>36</v>
      </c>
      <c r="E705" s="91" t="s">
        <v>212</v>
      </c>
      <c r="F705" s="89"/>
      <c r="G705" s="225">
        <f t="shared" ref="G705:J705" si="515">G707</f>
        <v>0</v>
      </c>
      <c r="H705" s="225">
        <f t="shared" si="515"/>
        <v>0</v>
      </c>
      <c r="I705" s="225">
        <f t="shared" si="515"/>
        <v>0</v>
      </c>
      <c r="J705" s="225">
        <f t="shared" si="515"/>
        <v>0</v>
      </c>
      <c r="K705" s="196">
        <f t="shared" ref="K705:R705" si="516">K707</f>
        <v>0</v>
      </c>
      <c r="L705" s="196">
        <f t="shared" si="516"/>
        <v>0</v>
      </c>
      <c r="M705" s="196">
        <f t="shared" si="516"/>
        <v>0</v>
      </c>
      <c r="N705" s="196">
        <f t="shared" si="516"/>
        <v>0</v>
      </c>
      <c r="O705" s="196">
        <f t="shared" si="516"/>
        <v>0</v>
      </c>
      <c r="P705" s="196">
        <f t="shared" si="516"/>
        <v>0</v>
      </c>
      <c r="Q705" s="196">
        <f t="shared" si="516"/>
        <v>0</v>
      </c>
      <c r="R705" s="196">
        <f t="shared" si="516"/>
        <v>0</v>
      </c>
    </row>
    <row r="706" spans="1:18" s="83" customFormat="1" ht="33" hidden="1">
      <c r="A706" s="84" t="s">
        <v>120</v>
      </c>
      <c r="B706" s="89">
        <f>B704</f>
        <v>914</v>
      </c>
      <c r="C706" s="89" t="s">
        <v>30</v>
      </c>
      <c r="D706" s="89" t="s">
        <v>36</v>
      </c>
      <c r="E706" s="91" t="s">
        <v>213</v>
      </c>
      <c r="F706" s="89"/>
      <c r="G706" s="225">
        <f t="shared" ref="G706:R707" si="517">G707</f>
        <v>0</v>
      </c>
      <c r="H706" s="225">
        <f t="shared" si="517"/>
        <v>0</v>
      </c>
      <c r="I706" s="225">
        <f t="shared" si="517"/>
        <v>0</v>
      </c>
      <c r="J706" s="225">
        <f t="shared" si="517"/>
        <v>0</v>
      </c>
      <c r="K706" s="196">
        <f t="shared" si="517"/>
        <v>0</v>
      </c>
      <c r="L706" s="196">
        <f t="shared" si="517"/>
        <v>0</v>
      </c>
      <c r="M706" s="196">
        <f t="shared" si="517"/>
        <v>0</v>
      </c>
      <c r="N706" s="196">
        <f t="shared" si="517"/>
        <v>0</v>
      </c>
      <c r="O706" s="196">
        <f t="shared" si="517"/>
        <v>0</v>
      </c>
      <c r="P706" s="196">
        <f t="shared" si="517"/>
        <v>0</v>
      </c>
      <c r="Q706" s="196">
        <f t="shared" si="517"/>
        <v>0</v>
      </c>
      <c r="R706" s="196">
        <f t="shared" si="517"/>
        <v>0</v>
      </c>
    </row>
    <row r="707" spans="1:18" s="83" customFormat="1" ht="33" hidden="1">
      <c r="A707" s="84" t="s">
        <v>32</v>
      </c>
      <c r="B707" s="89">
        <f>B704</f>
        <v>914</v>
      </c>
      <c r="C707" s="89" t="s">
        <v>30</v>
      </c>
      <c r="D707" s="89" t="s">
        <v>36</v>
      </c>
      <c r="E707" s="91" t="s">
        <v>213</v>
      </c>
      <c r="F707" s="89" t="s">
        <v>33</v>
      </c>
      <c r="G707" s="225">
        <f t="shared" si="517"/>
        <v>0</v>
      </c>
      <c r="H707" s="225">
        <f t="shared" si="517"/>
        <v>0</v>
      </c>
      <c r="I707" s="225">
        <f t="shared" si="517"/>
        <v>0</v>
      </c>
      <c r="J707" s="225">
        <f t="shared" si="517"/>
        <v>0</v>
      </c>
      <c r="K707" s="196">
        <f t="shared" si="517"/>
        <v>0</v>
      </c>
      <c r="L707" s="196">
        <f t="shared" si="517"/>
        <v>0</v>
      </c>
      <c r="M707" s="196">
        <f t="shared" si="517"/>
        <v>0</v>
      </c>
      <c r="N707" s="196">
        <f t="shared" si="517"/>
        <v>0</v>
      </c>
      <c r="O707" s="196">
        <f t="shared" si="517"/>
        <v>0</v>
      </c>
      <c r="P707" s="196">
        <f t="shared" si="517"/>
        <v>0</v>
      </c>
      <c r="Q707" s="196">
        <f t="shared" si="517"/>
        <v>0</v>
      </c>
      <c r="R707" s="196">
        <f t="shared" si="517"/>
        <v>0</v>
      </c>
    </row>
    <row r="708" spans="1:18" s="83" customFormat="1" hidden="1">
      <c r="A708" s="84" t="s">
        <v>46</v>
      </c>
      <c r="B708" s="89">
        <f>B705</f>
        <v>914</v>
      </c>
      <c r="C708" s="89" t="s">
        <v>30</v>
      </c>
      <c r="D708" s="89" t="s">
        <v>36</v>
      </c>
      <c r="E708" s="91" t="s">
        <v>213</v>
      </c>
      <c r="F708" s="89" t="s">
        <v>52</v>
      </c>
      <c r="G708" s="226"/>
      <c r="H708" s="226"/>
      <c r="I708" s="226"/>
      <c r="J708" s="226"/>
      <c r="K708" s="87"/>
      <c r="L708" s="87"/>
      <c r="M708" s="87"/>
      <c r="N708" s="87"/>
      <c r="O708" s="87">
        <f>G708+K708</f>
        <v>0</v>
      </c>
      <c r="P708" s="87">
        <f>H708+L708</f>
        <v>0</v>
      </c>
      <c r="Q708" s="87">
        <f>I708+M708</f>
        <v>0</v>
      </c>
      <c r="R708" s="87">
        <f>J708+N708</f>
        <v>0</v>
      </c>
    </row>
    <row r="709" spans="1:18" s="83" customFormat="1" hidden="1">
      <c r="A709" s="84" t="s">
        <v>15</v>
      </c>
      <c r="B709" s="89">
        <v>914</v>
      </c>
      <c r="C709" s="89" t="s">
        <v>30</v>
      </c>
      <c r="D709" s="89" t="s">
        <v>36</v>
      </c>
      <c r="E709" s="91" t="s">
        <v>214</v>
      </c>
      <c r="F709" s="89"/>
      <c r="G709" s="227">
        <f>G710+G713</f>
        <v>0</v>
      </c>
      <c r="H709" s="227">
        <f t="shared" ref="H709:J709" si="518">H710+H713</f>
        <v>0</v>
      </c>
      <c r="I709" s="227">
        <f t="shared" si="518"/>
        <v>0</v>
      </c>
      <c r="J709" s="227">
        <f t="shared" si="518"/>
        <v>0</v>
      </c>
      <c r="K709" s="186">
        <f>K710+K713</f>
        <v>0</v>
      </c>
      <c r="L709" s="186">
        <f t="shared" ref="L709:N709" si="519">L710+L713</f>
        <v>0</v>
      </c>
      <c r="M709" s="186">
        <f t="shared" si="519"/>
        <v>0</v>
      </c>
      <c r="N709" s="186">
        <f t="shared" si="519"/>
        <v>0</v>
      </c>
      <c r="O709" s="186">
        <f>O710+O713</f>
        <v>0</v>
      </c>
      <c r="P709" s="186">
        <f t="shared" ref="P709:R709" si="520">P710+P713</f>
        <v>0</v>
      </c>
      <c r="Q709" s="186">
        <f t="shared" si="520"/>
        <v>0</v>
      </c>
      <c r="R709" s="186">
        <f t="shared" si="520"/>
        <v>0</v>
      </c>
    </row>
    <row r="710" spans="1:18" s="83" customFormat="1" hidden="1">
      <c r="A710" s="84" t="s">
        <v>125</v>
      </c>
      <c r="B710" s="89">
        <v>914</v>
      </c>
      <c r="C710" s="89" t="s">
        <v>30</v>
      </c>
      <c r="D710" s="89" t="s">
        <v>36</v>
      </c>
      <c r="E710" s="91" t="s">
        <v>215</v>
      </c>
      <c r="F710" s="89"/>
      <c r="G710" s="227">
        <f t="shared" ref="G710:R710" si="521">G711</f>
        <v>0</v>
      </c>
      <c r="H710" s="227">
        <f t="shared" si="521"/>
        <v>0</v>
      </c>
      <c r="I710" s="227">
        <f t="shared" si="521"/>
        <v>0</v>
      </c>
      <c r="J710" s="227">
        <f t="shared" si="521"/>
        <v>0</v>
      </c>
      <c r="K710" s="186">
        <f t="shared" si="521"/>
        <v>0</v>
      </c>
      <c r="L710" s="186">
        <f t="shared" si="521"/>
        <v>0</v>
      </c>
      <c r="M710" s="186">
        <f t="shared" si="521"/>
        <v>0</v>
      </c>
      <c r="N710" s="186">
        <f t="shared" si="521"/>
        <v>0</v>
      </c>
      <c r="O710" s="186">
        <f t="shared" si="521"/>
        <v>0</v>
      </c>
      <c r="P710" s="186">
        <f t="shared" si="521"/>
        <v>0</v>
      </c>
      <c r="Q710" s="186">
        <f t="shared" si="521"/>
        <v>0</v>
      </c>
      <c r="R710" s="186">
        <f t="shared" si="521"/>
        <v>0</v>
      </c>
    </row>
    <row r="711" spans="1:18" s="83" customFormat="1" ht="33" hidden="1">
      <c r="A711" s="84" t="s">
        <v>172</v>
      </c>
      <c r="B711" s="89">
        <v>914</v>
      </c>
      <c r="C711" s="89" t="s">
        <v>30</v>
      </c>
      <c r="D711" s="89" t="s">
        <v>36</v>
      </c>
      <c r="E711" s="91" t="s">
        <v>215</v>
      </c>
      <c r="F711" s="89" t="s">
        <v>16</v>
      </c>
      <c r="G711" s="227">
        <f t="shared" ref="G711:R711" si="522">G712</f>
        <v>0</v>
      </c>
      <c r="H711" s="227">
        <f t="shared" si="522"/>
        <v>0</v>
      </c>
      <c r="I711" s="227">
        <f t="shared" si="522"/>
        <v>0</v>
      </c>
      <c r="J711" s="227">
        <f t="shared" si="522"/>
        <v>0</v>
      </c>
      <c r="K711" s="186">
        <f t="shared" si="522"/>
        <v>0</v>
      </c>
      <c r="L711" s="186">
        <f t="shared" si="522"/>
        <v>0</v>
      </c>
      <c r="M711" s="186">
        <f t="shared" si="522"/>
        <v>0</v>
      </c>
      <c r="N711" s="186">
        <f t="shared" si="522"/>
        <v>0</v>
      </c>
      <c r="O711" s="186">
        <f t="shared" si="522"/>
        <v>0</v>
      </c>
      <c r="P711" s="186">
        <f t="shared" si="522"/>
        <v>0</v>
      </c>
      <c r="Q711" s="186">
        <f t="shared" si="522"/>
        <v>0</v>
      </c>
      <c r="R711" s="186">
        <f t="shared" si="522"/>
        <v>0</v>
      </c>
    </row>
    <row r="712" spans="1:18" s="83" customFormat="1" ht="33" hidden="1">
      <c r="A712" s="84" t="s">
        <v>119</v>
      </c>
      <c r="B712" s="89">
        <v>914</v>
      </c>
      <c r="C712" s="89" t="s">
        <v>30</v>
      </c>
      <c r="D712" s="89" t="s">
        <v>36</v>
      </c>
      <c r="E712" s="91" t="s">
        <v>215</v>
      </c>
      <c r="F712" s="89" t="s">
        <v>51</v>
      </c>
      <c r="G712" s="226"/>
      <c r="H712" s="226"/>
      <c r="I712" s="226"/>
      <c r="J712" s="226"/>
      <c r="K712" s="87"/>
      <c r="L712" s="87"/>
      <c r="M712" s="87"/>
      <c r="N712" s="87"/>
      <c r="O712" s="87">
        <f>G712+K712</f>
        <v>0</v>
      </c>
      <c r="P712" s="87">
        <f>H712+L712</f>
        <v>0</v>
      </c>
      <c r="Q712" s="87">
        <f>I712+M712</f>
        <v>0</v>
      </c>
      <c r="R712" s="87">
        <f>J712+N712</f>
        <v>0</v>
      </c>
    </row>
    <row r="713" spans="1:18" s="83" customFormat="1" ht="33" hidden="1">
      <c r="A713" s="84" t="s">
        <v>400</v>
      </c>
      <c r="B713" s="89">
        <v>914</v>
      </c>
      <c r="C713" s="89" t="s">
        <v>30</v>
      </c>
      <c r="D713" s="89" t="s">
        <v>36</v>
      </c>
      <c r="E713" s="91" t="s">
        <v>399</v>
      </c>
      <c r="F713" s="89"/>
      <c r="G713" s="226">
        <f>G714</f>
        <v>0</v>
      </c>
      <c r="H713" s="226">
        <f t="shared" ref="H713:R714" si="523">H714</f>
        <v>0</v>
      </c>
      <c r="I713" s="226">
        <f t="shared" si="523"/>
        <v>0</v>
      </c>
      <c r="J713" s="226">
        <f t="shared" si="523"/>
        <v>0</v>
      </c>
      <c r="K713" s="87">
        <f>K714</f>
        <v>0</v>
      </c>
      <c r="L713" s="87">
        <f t="shared" si="523"/>
        <v>0</v>
      </c>
      <c r="M713" s="87">
        <f t="shared" si="523"/>
        <v>0</v>
      </c>
      <c r="N713" s="87">
        <f t="shared" si="523"/>
        <v>0</v>
      </c>
      <c r="O713" s="87">
        <f>O714</f>
        <v>0</v>
      </c>
      <c r="P713" s="87">
        <f t="shared" si="523"/>
        <v>0</v>
      </c>
      <c r="Q713" s="87">
        <f t="shared" si="523"/>
        <v>0</v>
      </c>
      <c r="R713" s="87">
        <f t="shared" si="523"/>
        <v>0</v>
      </c>
    </row>
    <row r="714" spans="1:18" s="83" customFormat="1" ht="33" hidden="1">
      <c r="A714" s="86" t="s">
        <v>32</v>
      </c>
      <c r="B714" s="89">
        <v>914</v>
      </c>
      <c r="C714" s="89" t="s">
        <v>30</v>
      </c>
      <c r="D714" s="89" t="s">
        <v>36</v>
      </c>
      <c r="E714" s="91" t="s">
        <v>399</v>
      </c>
      <c r="F714" s="89" t="s">
        <v>33</v>
      </c>
      <c r="G714" s="226">
        <f>G715</f>
        <v>0</v>
      </c>
      <c r="H714" s="226">
        <f t="shared" si="523"/>
        <v>0</v>
      </c>
      <c r="I714" s="226">
        <f t="shared" si="523"/>
        <v>0</v>
      </c>
      <c r="J714" s="226">
        <f t="shared" si="523"/>
        <v>0</v>
      </c>
      <c r="K714" s="87">
        <f>K715</f>
        <v>0</v>
      </c>
      <c r="L714" s="87">
        <f t="shared" si="523"/>
        <v>0</v>
      </c>
      <c r="M714" s="87">
        <f t="shared" si="523"/>
        <v>0</v>
      </c>
      <c r="N714" s="87">
        <f t="shared" si="523"/>
        <v>0</v>
      </c>
      <c r="O714" s="87">
        <f>O715</f>
        <v>0</v>
      </c>
      <c r="P714" s="87">
        <f t="shared" si="523"/>
        <v>0</v>
      </c>
      <c r="Q714" s="87">
        <f t="shared" si="523"/>
        <v>0</v>
      </c>
      <c r="R714" s="87">
        <f t="shared" si="523"/>
        <v>0</v>
      </c>
    </row>
    <row r="715" spans="1:18" s="83" customFormat="1" hidden="1">
      <c r="A715" s="86" t="s">
        <v>46</v>
      </c>
      <c r="B715" s="89">
        <v>914</v>
      </c>
      <c r="C715" s="89" t="s">
        <v>30</v>
      </c>
      <c r="D715" s="89" t="s">
        <v>36</v>
      </c>
      <c r="E715" s="91" t="s">
        <v>399</v>
      </c>
      <c r="F715" s="89" t="s">
        <v>52</v>
      </c>
      <c r="G715" s="226"/>
      <c r="H715" s="226"/>
      <c r="I715" s="226"/>
      <c r="J715" s="226"/>
      <c r="K715" s="87"/>
      <c r="L715" s="87"/>
      <c r="M715" s="87"/>
      <c r="N715" s="87"/>
      <c r="O715" s="87">
        <f>G715+K715</f>
        <v>0</v>
      </c>
      <c r="P715" s="87">
        <f>H715+L715</f>
        <v>0</v>
      </c>
      <c r="Q715" s="87">
        <f>I715+M715</f>
        <v>0</v>
      </c>
      <c r="R715" s="87">
        <f>J715+N715</f>
        <v>0</v>
      </c>
    </row>
    <row r="716" spans="1:18">
      <c r="A716" s="12" t="s">
        <v>17</v>
      </c>
      <c r="B716" s="10" t="s">
        <v>216</v>
      </c>
      <c r="C716" s="10" t="s">
        <v>30</v>
      </c>
      <c r="D716" s="10" t="s">
        <v>36</v>
      </c>
      <c r="E716" s="9" t="s">
        <v>55</v>
      </c>
      <c r="F716" s="10"/>
      <c r="G716" s="226">
        <f t="shared" ref="G716:R716" si="524">G717+G721</f>
        <v>26749</v>
      </c>
      <c r="H716" s="226">
        <f t="shared" si="524"/>
        <v>0</v>
      </c>
      <c r="I716" s="226">
        <f t="shared" si="524"/>
        <v>25433</v>
      </c>
      <c r="J716" s="226">
        <f t="shared" si="524"/>
        <v>0</v>
      </c>
      <c r="K716" s="96">
        <f t="shared" si="524"/>
        <v>0</v>
      </c>
      <c r="L716" s="96">
        <f t="shared" si="524"/>
        <v>0</v>
      </c>
      <c r="M716" s="96">
        <f t="shared" si="524"/>
        <v>0</v>
      </c>
      <c r="N716" s="96">
        <f t="shared" si="524"/>
        <v>0</v>
      </c>
      <c r="O716" s="96">
        <f t="shared" si="524"/>
        <v>26749</v>
      </c>
      <c r="P716" s="96">
        <f t="shared" si="524"/>
        <v>0</v>
      </c>
      <c r="Q716" s="96">
        <f t="shared" si="524"/>
        <v>25433</v>
      </c>
      <c r="R716" s="96">
        <f t="shared" si="524"/>
        <v>0</v>
      </c>
    </row>
    <row r="717" spans="1:18" s="135" customFormat="1" ht="33">
      <c r="A717" s="159" t="s">
        <v>54</v>
      </c>
      <c r="B717" s="101" t="s">
        <v>216</v>
      </c>
      <c r="C717" s="101" t="s">
        <v>30</v>
      </c>
      <c r="D717" s="101" t="s">
        <v>36</v>
      </c>
      <c r="E717" s="103" t="s">
        <v>63</v>
      </c>
      <c r="F717" s="101"/>
      <c r="G717" s="226">
        <f>G718</f>
        <v>12110</v>
      </c>
      <c r="H717" s="226">
        <f t="shared" ref="H717:R719" si="525">H718</f>
        <v>0</v>
      </c>
      <c r="I717" s="226">
        <f t="shared" si="525"/>
        <v>12110</v>
      </c>
      <c r="J717" s="226">
        <f t="shared" si="525"/>
        <v>0</v>
      </c>
      <c r="K717" s="96">
        <f>K718</f>
        <v>0</v>
      </c>
      <c r="L717" s="96">
        <f t="shared" si="525"/>
        <v>0</v>
      </c>
      <c r="M717" s="96">
        <f t="shared" si="525"/>
        <v>0</v>
      </c>
      <c r="N717" s="96">
        <f t="shared" si="525"/>
        <v>0</v>
      </c>
      <c r="O717" s="96">
        <f>O718</f>
        <v>12110</v>
      </c>
      <c r="P717" s="96">
        <f t="shared" si="525"/>
        <v>0</v>
      </c>
      <c r="Q717" s="96">
        <f t="shared" si="525"/>
        <v>12110</v>
      </c>
      <c r="R717" s="96">
        <f t="shared" si="525"/>
        <v>0</v>
      </c>
    </row>
    <row r="718" spans="1:18" s="135" customFormat="1" ht="33">
      <c r="A718" s="159" t="s">
        <v>120</v>
      </c>
      <c r="B718" s="101" t="s">
        <v>216</v>
      </c>
      <c r="C718" s="101" t="s">
        <v>30</v>
      </c>
      <c r="D718" s="101" t="s">
        <v>36</v>
      </c>
      <c r="E718" s="103" t="s">
        <v>476</v>
      </c>
      <c r="F718" s="101"/>
      <c r="G718" s="226">
        <f>G719</f>
        <v>12110</v>
      </c>
      <c r="H718" s="226">
        <f t="shared" si="525"/>
        <v>0</v>
      </c>
      <c r="I718" s="226">
        <f t="shared" si="525"/>
        <v>12110</v>
      </c>
      <c r="J718" s="226">
        <f t="shared" si="525"/>
        <v>0</v>
      </c>
      <c r="K718" s="96">
        <f>K719</f>
        <v>0</v>
      </c>
      <c r="L718" s="96">
        <f t="shared" si="525"/>
        <v>0</v>
      </c>
      <c r="M718" s="96">
        <f t="shared" si="525"/>
        <v>0</v>
      </c>
      <c r="N718" s="96">
        <f t="shared" si="525"/>
        <v>0</v>
      </c>
      <c r="O718" s="96">
        <f>O719</f>
        <v>12110</v>
      </c>
      <c r="P718" s="96">
        <f t="shared" si="525"/>
        <v>0</v>
      </c>
      <c r="Q718" s="96">
        <f t="shared" si="525"/>
        <v>12110</v>
      </c>
      <c r="R718" s="96">
        <f t="shared" si="525"/>
        <v>0</v>
      </c>
    </row>
    <row r="719" spans="1:18" s="135" customFormat="1" ht="33">
      <c r="A719" s="159" t="s">
        <v>32</v>
      </c>
      <c r="B719" s="101" t="s">
        <v>216</v>
      </c>
      <c r="C719" s="101" t="s">
        <v>30</v>
      </c>
      <c r="D719" s="101" t="s">
        <v>36</v>
      </c>
      <c r="E719" s="103" t="s">
        <v>476</v>
      </c>
      <c r="F719" s="101" t="s">
        <v>33</v>
      </c>
      <c r="G719" s="226">
        <f>G720</f>
        <v>12110</v>
      </c>
      <c r="H719" s="226">
        <f t="shared" si="525"/>
        <v>0</v>
      </c>
      <c r="I719" s="226">
        <f t="shared" si="525"/>
        <v>12110</v>
      </c>
      <c r="J719" s="226">
        <f t="shared" si="525"/>
        <v>0</v>
      </c>
      <c r="K719" s="96">
        <f>K720</f>
        <v>0</v>
      </c>
      <c r="L719" s="96">
        <f t="shared" si="525"/>
        <v>0</v>
      </c>
      <c r="M719" s="96">
        <f t="shared" si="525"/>
        <v>0</v>
      </c>
      <c r="N719" s="96">
        <f t="shared" si="525"/>
        <v>0</v>
      </c>
      <c r="O719" s="96">
        <f>O720</f>
        <v>12110</v>
      </c>
      <c r="P719" s="96">
        <f t="shared" si="525"/>
        <v>0</v>
      </c>
      <c r="Q719" s="96">
        <f t="shared" si="525"/>
        <v>12110</v>
      </c>
      <c r="R719" s="96">
        <f t="shared" si="525"/>
        <v>0</v>
      </c>
    </row>
    <row r="720" spans="1:18" s="135" customFormat="1">
      <c r="A720" s="159" t="s">
        <v>46</v>
      </c>
      <c r="B720" s="101" t="s">
        <v>216</v>
      </c>
      <c r="C720" s="101" t="s">
        <v>30</v>
      </c>
      <c r="D720" s="101" t="s">
        <v>36</v>
      </c>
      <c r="E720" s="103" t="s">
        <v>476</v>
      </c>
      <c r="F720" s="101" t="s">
        <v>52</v>
      </c>
      <c r="G720" s="226">
        <v>12110</v>
      </c>
      <c r="H720" s="226"/>
      <c r="I720" s="226">
        <v>12110</v>
      </c>
      <c r="J720" s="226"/>
      <c r="K720" s="96"/>
      <c r="L720" s="96"/>
      <c r="M720" s="96"/>
      <c r="N720" s="96"/>
      <c r="O720" s="96">
        <f>G720+K720</f>
        <v>12110</v>
      </c>
      <c r="P720" s="96">
        <f>H720+L720</f>
        <v>0</v>
      </c>
      <c r="Q720" s="96">
        <f>I720+M720</f>
        <v>12110</v>
      </c>
      <c r="R720" s="96">
        <f>J720+N720</f>
        <v>0</v>
      </c>
    </row>
    <row r="721" spans="1:18">
      <c r="A721" s="13" t="s">
        <v>15</v>
      </c>
      <c r="B721" s="10">
        <v>914</v>
      </c>
      <c r="C721" s="10" t="s">
        <v>30</v>
      </c>
      <c r="D721" s="10" t="s">
        <v>36</v>
      </c>
      <c r="E721" s="11" t="s">
        <v>60</v>
      </c>
      <c r="F721" s="10"/>
      <c r="G721" s="226">
        <f>G722+G725</f>
        <v>14639</v>
      </c>
      <c r="H721" s="226">
        <f t="shared" ref="H721:J721" si="526">H722+H725</f>
        <v>0</v>
      </c>
      <c r="I721" s="226">
        <f t="shared" si="526"/>
        <v>13323</v>
      </c>
      <c r="J721" s="226">
        <f t="shared" si="526"/>
        <v>0</v>
      </c>
      <c r="K721" s="96">
        <f>K722+K725</f>
        <v>0</v>
      </c>
      <c r="L721" s="96">
        <f t="shared" ref="L721:N721" si="527">L722+L725</f>
        <v>0</v>
      </c>
      <c r="M721" s="96">
        <f t="shared" si="527"/>
        <v>0</v>
      </c>
      <c r="N721" s="96">
        <f t="shared" si="527"/>
        <v>0</v>
      </c>
      <c r="O721" s="96">
        <f>O722+O725</f>
        <v>14639</v>
      </c>
      <c r="P721" s="96">
        <f t="shared" ref="P721:R721" si="528">P722+P725</f>
        <v>0</v>
      </c>
      <c r="Q721" s="96">
        <f t="shared" si="528"/>
        <v>13323</v>
      </c>
      <c r="R721" s="96">
        <f t="shared" si="528"/>
        <v>0</v>
      </c>
    </row>
    <row r="722" spans="1:18" s="135" customFormat="1">
      <c r="A722" s="159" t="s">
        <v>125</v>
      </c>
      <c r="B722" s="101">
        <v>914</v>
      </c>
      <c r="C722" s="101" t="s">
        <v>30</v>
      </c>
      <c r="D722" s="101" t="s">
        <v>36</v>
      </c>
      <c r="E722" s="103" t="s">
        <v>401</v>
      </c>
      <c r="F722" s="101"/>
      <c r="G722" s="226">
        <f>G723</f>
        <v>13135</v>
      </c>
      <c r="H722" s="226">
        <f t="shared" ref="H722:R723" si="529">H723</f>
        <v>0</v>
      </c>
      <c r="I722" s="226">
        <f t="shared" si="529"/>
        <v>11819</v>
      </c>
      <c r="J722" s="226">
        <f t="shared" si="529"/>
        <v>0</v>
      </c>
      <c r="K722" s="96">
        <f>K723</f>
        <v>0</v>
      </c>
      <c r="L722" s="96">
        <f t="shared" si="529"/>
        <v>0</v>
      </c>
      <c r="M722" s="96">
        <f t="shared" si="529"/>
        <v>0</v>
      </c>
      <c r="N722" s="96">
        <f t="shared" si="529"/>
        <v>0</v>
      </c>
      <c r="O722" s="96">
        <f>O723</f>
        <v>13135</v>
      </c>
      <c r="P722" s="96">
        <f t="shared" si="529"/>
        <v>0</v>
      </c>
      <c r="Q722" s="96">
        <f t="shared" si="529"/>
        <v>11819</v>
      </c>
      <c r="R722" s="96">
        <f t="shared" si="529"/>
        <v>0</v>
      </c>
    </row>
    <row r="723" spans="1:18" s="135" customFormat="1" ht="33">
      <c r="A723" s="99" t="s">
        <v>172</v>
      </c>
      <c r="B723" s="101">
        <v>914</v>
      </c>
      <c r="C723" s="101" t="s">
        <v>30</v>
      </c>
      <c r="D723" s="101" t="s">
        <v>36</v>
      </c>
      <c r="E723" s="103" t="s">
        <v>401</v>
      </c>
      <c r="F723" s="101" t="s">
        <v>16</v>
      </c>
      <c r="G723" s="226">
        <f>G724</f>
        <v>13135</v>
      </c>
      <c r="H723" s="226">
        <f t="shared" si="529"/>
        <v>0</v>
      </c>
      <c r="I723" s="226">
        <f t="shared" si="529"/>
        <v>11819</v>
      </c>
      <c r="J723" s="226">
        <f t="shared" si="529"/>
        <v>0</v>
      </c>
      <c r="K723" s="96">
        <f>K724</f>
        <v>0</v>
      </c>
      <c r="L723" s="96">
        <f t="shared" si="529"/>
        <v>0</v>
      </c>
      <c r="M723" s="96">
        <f t="shared" si="529"/>
        <v>0</v>
      </c>
      <c r="N723" s="96">
        <f t="shared" si="529"/>
        <v>0</v>
      </c>
      <c r="O723" s="96">
        <f>O724</f>
        <v>13135</v>
      </c>
      <c r="P723" s="96">
        <f t="shared" si="529"/>
        <v>0</v>
      </c>
      <c r="Q723" s="96">
        <f t="shared" si="529"/>
        <v>11819</v>
      </c>
      <c r="R723" s="96">
        <f t="shared" si="529"/>
        <v>0</v>
      </c>
    </row>
    <row r="724" spans="1:18" s="135" customFormat="1" ht="33">
      <c r="A724" s="99" t="s">
        <v>44</v>
      </c>
      <c r="B724" s="103" t="str">
        <f>B716</f>
        <v>914</v>
      </c>
      <c r="C724" s="101" t="s">
        <v>30</v>
      </c>
      <c r="D724" s="101" t="s">
        <v>36</v>
      </c>
      <c r="E724" s="103" t="s">
        <v>401</v>
      </c>
      <c r="F724" s="101" t="s">
        <v>51</v>
      </c>
      <c r="G724" s="226">
        <v>13135</v>
      </c>
      <c r="H724" s="226"/>
      <c r="I724" s="226">
        <v>11819</v>
      </c>
      <c r="J724" s="226">
        <f>J726</f>
        <v>0</v>
      </c>
      <c r="K724" s="96"/>
      <c r="L724" s="96"/>
      <c r="M724" s="96"/>
      <c r="N724" s="96"/>
      <c r="O724" s="96">
        <f>G724+K724</f>
        <v>13135</v>
      </c>
      <c r="P724" s="96">
        <f>H724+L724</f>
        <v>0</v>
      </c>
      <c r="Q724" s="96">
        <f>I724+M724</f>
        <v>11819</v>
      </c>
      <c r="R724" s="96">
        <f>J724+N724</f>
        <v>0</v>
      </c>
    </row>
    <row r="725" spans="1:18">
      <c r="A725" s="13" t="s">
        <v>194</v>
      </c>
      <c r="B725" s="45">
        <f>B723</f>
        <v>914</v>
      </c>
      <c r="C725" s="10" t="s">
        <v>30</v>
      </c>
      <c r="D725" s="10" t="s">
        <v>36</v>
      </c>
      <c r="E725" s="11" t="s">
        <v>195</v>
      </c>
      <c r="F725" s="10"/>
      <c r="G725" s="226">
        <f>G726</f>
        <v>1504</v>
      </c>
      <c r="H725" s="226">
        <f t="shared" ref="H725:R725" si="530">H726</f>
        <v>0</v>
      </c>
      <c r="I725" s="226">
        <f t="shared" si="530"/>
        <v>1504</v>
      </c>
      <c r="J725" s="226">
        <f t="shared" si="530"/>
        <v>0</v>
      </c>
      <c r="K725" s="96">
        <f>K726</f>
        <v>0</v>
      </c>
      <c r="L725" s="96">
        <f t="shared" si="530"/>
        <v>0</v>
      </c>
      <c r="M725" s="96">
        <f t="shared" si="530"/>
        <v>0</v>
      </c>
      <c r="N725" s="96">
        <f t="shared" si="530"/>
        <v>0</v>
      </c>
      <c r="O725" s="96">
        <f>O726</f>
        <v>1504</v>
      </c>
      <c r="P725" s="96">
        <f t="shared" si="530"/>
        <v>0</v>
      </c>
      <c r="Q725" s="96">
        <f t="shared" si="530"/>
        <v>1504</v>
      </c>
      <c r="R725" s="96">
        <f t="shared" si="530"/>
        <v>0</v>
      </c>
    </row>
    <row r="726" spans="1:18" ht="33">
      <c r="A726" s="12" t="s">
        <v>172</v>
      </c>
      <c r="B726" s="45" t="str">
        <f>B724</f>
        <v>914</v>
      </c>
      <c r="C726" s="10" t="s">
        <v>30</v>
      </c>
      <c r="D726" s="10" t="s">
        <v>36</v>
      </c>
      <c r="E726" s="11" t="s">
        <v>195</v>
      </c>
      <c r="F726" s="10" t="s">
        <v>16</v>
      </c>
      <c r="G726" s="226">
        <f t="shared" ref="G726:R726" si="531">G727</f>
        <v>1504</v>
      </c>
      <c r="H726" s="226">
        <f t="shared" si="531"/>
        <v>0</v>
      </c>
      <c r="I726" s="226">
        <f t="shared" si="531"/>
        <v>1504</v>
      </c>
      <c r="J726" s="226">
        <f t="shared" si="531"/>
        <v>0</v>
      </c>
      <c r="K726" s="96">
        <f t="shared" si="531"/>
        <v>0</v>
      </c>
      <c r="L726" s="96">
        <f t="shared" si="531"/>
        <v>0</v>
      </c>
      <c r="M726" s="96">
        <f t="shared" si="531"/>
        <v>0</v>
      </c>
      <c r="N726" s="96">
        <f t="shared" si="531"/>
        <v>0</v>
      </c>
      <c r="O726" s="96">
        <f t="shared" si="531"/>
        <v>1504</v>
      </c>
      <c r="P726" s="96">
        <f t="shared" si="531"/>
        <v>0</v>
      </c>
      <c r="Q726" s="96">
        <f t="shared" si="531"/>
        <v>1504</v>
      </c>
      <c r="R726" s="96">
        <f t="shared" si="531"/>
        <v>0</v>
      </c>
    </row>
    <row r="727" spans="1:18" ht="33">
      <c r="A727" s="12" t="s">
        <v>44</v>
      </c>
      <c r="B727" s="45" t="str">
        <f>B726</f>
        <v>914</v>
      </c>
      <c r="C727" s="10" t="s">
        <v>30</v>
      </c>
      <c r="D727" s="10" t="s">
        <v>36</v>
      </c>
      <c r="E727" s="11" t="s">
        <v>195</v>
      </c>
      <c r="F727" s="10" t="s">
        <v>51</v>
      </c>
      <c r="G727" s="226">
        <v>1504</v>
      </c>
      <c r="H727" s="226"/>
      <c r="I727" s="226">
        <v>1504</v>
      </c>
      <c r="J727" s="226"/>
      <c r="K727" s="96"/>
      <c r="L727" s="96"/>
      <c r="M727" s="96"/>
      <c r="N727" s="96"/>
      <c r="O727" s="96">
        <f>G727+K727</f>
        <v>1504</v>
      </c>
      <c r="P727" s="96">
        <f>H727+L727</f>
        <v>0</v>
      </c>
      <c r="Q727" s="96">
        <f>I727+M727</f>
        <v>1504</v>
      </c>
      <c r="R727" s="96">
        <f>J727+N727</f>
        <v>0</v>
      </c>
    </row>
    <row r="728" spans="1:18">
      <c r="A728" s="12"/>
      <c r="B728" s="45"/>
      <c r="C728" s="10"/>
      <c r="D728" s="10"/>
      <c r="E728" s="11"/>
      <c r="F728" s="10"/>
      <c r="G728" s="226"/>
      <c r="H728" s="226"/>
      <c r="I728" s="226"/>
      <c r="J728" s="226"/>
      <c r="K728" s="96"/>
      <c r="L728" s="96"/>
      <c r="M728" s="96"/>
      <c r="N728" s="96"/>
      <c r="O728" s="96"/>
      <c r="P728" s="96"/>
      <c r="Q728" s="96"/>
      <c r="R728" s="96"/>
    </row>
    <row r="729" spans="1:18" s="83" customFormat="1" ht="18.75" hidden="1">
      <c r="A729" s="82" t="s">
        <v>127</v>
      </c>
      <c r="B729" s="126">
        <v>914</v>
      </c>
      <c r="C729" s="126" t="s">
        <v>80</v>
      </c>
      <c r="D729" s="126" t="s">
        <v>27</v>
      </c>
      <c r="E729" s="156"/>
      <c r="F729" s="157"/>
      <c r="G729" s="232">
        <f>G730+G737</f>
        <v>0</v>
      </c>
      <c r="H729" s="232">
        <f>H737</f>
        <v>0</v>
      </c>
      <c r="I729" s="232">
        <f>I737</f>
        <v>0</v>
      </c>
      <c r="J729" s="232">
        <f>J737</f>
        <v>0</v>
      </c>
      <c r="K729" s="202">
        <f>K730+K737</f>
        <v>0</v>
      </c>
      <c r="L729" s="202">
        <f>L737</f>
        <v>0</v>
      </c>
      <c r="M729" s="202">
        <f>M737</f>
        <v>0</v>
      </c>
      <c r="N729" s="202">
        <f>N737</f>
        <v>0</v>
      </c>
      <c r="O729" s="202">
        <f>O730+O737</f>
        <v>0</v>
      </c>
      <c r="P729" s="202">
        <f>P737</f>
        <v>0</v>
      </c>
      <c r="Q729" s="202">
        <f>Q737</f>
        <v>0</v>
      </c>
      <c r="R729" s="202">
        <f>R737</f>
        <v>0</v>
      </c>
    </row>
    <row r="730" spans="1:18" s="83" customFormat="1" ht="49.5" hidden="1">
      <c r="A730" s="84" t="s">
        <v>210</v>
      </c>
      <c r="B730" s="90">
        <v>914</v>
      </c>
      <c r="C730" s="89" t="s">
        <v>80</v>
      </c>
      <c r="D730" s="89" t="s">
        <v>27</v>
      </c>
      <c r="E730" s="91" t="s">
        <v>211</v>
      </c>
      <c r="F730" s="89"/>
      <c r="G730" s="226">
        <f>G731+G734</f>
        <v>0</v>
      </c>
      <c r="H730" s="226">
        <f t="shared" ref="H730:J730" si="532">H731+H734</f>
        <v>0</v>
      </c>
      <c r="I730" s="226">
        <f t="shared" si="532"/>
        <v>0</v>
      </c>
      <c r="J730" s="226">
        <f t="shared" si="532"/>
        <v>0</v>
      </c>
      <c r="K730" s="87">
        <f>K731+K734</f>
        <v>0</v>
      </c>
      <c r="L730" s="87">
        <f t="shared" ref="L730:N730" si="533">L731+L734</f>
        <v>0</v>
      </c>
      <c r="M730" s="87">
        <f t="shared" si="533"/>
        <v>0</v>
      </c>
      <c r="N730" s="87">
        <f t="shared" si="533"/>
        <v>0</v>
      </c>
      <c r="O730" s="87">
        <f>O731+O734</f>
        <v>0</v>
      </c>
      <c r="P730" s="87">
        <f t="shared" ref="P730:R730" si="534">P731+P734</f>
        <v>0</v>
      </c>
      <c r="Q730" s="87">
        <f t="shared" si="534"/>
        <v>0</v>
      </c>
      <c r="R730" s="87">
        <f t="shared" si="534"/>
        <v>0</v>
      </c>
    </row>
    <row r="731" spans="1:18" s="83" customFormat="1" ht="33" hidden="1">
      <c r="A731" s="84" t="s">
        <v>563</v>
      </c>
      <c r="B731" s="90">
        <v>914</v>
      </c>
      <c r="C731" s="89" t="s">
        <v>80</v>
      </c>
      <c r="D731" s="89" t="s">
        <v>27</v>
      </c>
      <c r="E731" s="91" t="s">
        <v>564</v>
      </c>
      <c r="F731" s="89"/>
      <c r="G731" s="226">
        <f>G732</f>
        <v>0</v>
      </c>
      <c r="H731" s="226">
        <f t="shared" ref="H731:R732" si="535">H732</f>
        <v>0</v>
      </c>
      <c r="I731" s="226">
        <f t="shared" si="535"/>
        <v>0</v>
      </c>
      <c r="J731" s="226">
        <f t="shared" si="535"/>
        <v>0</v>
      </c>
      <c r="K731" s="87">
        <f>K732</f>
        <v>0</v>
      </c>
      <c r="L731" s="87">
        <f t="shared" si="535"/>
        <v>0</v>
      </c>
      <c r="M731" s="87">
        <f t="shared" si="535"/>
        <v>0</v>
      </c>
      <c r="N731" s="87">
        <f t="shared" si="535"/>
        <v>0</v>
      </c>
      <c r="O731" s="87">
        <f>O732</f>
        <v>0</v>
      </c>
      <c r="P731" s="87">
        <f t="shared" si="535"/>
        <v>0</v>
      </c>
      <c r="Q731" s="87">
        <f t="shared" si="535"/>
        <v>0</v>
      </c>
      <c r="R731" s="87">
        <f t="shared" si="535"/>
        <v>0</v>
      </c>
    </row>
    <row r="732" spans="1:18" s="83" customFormat="1" ht="33" hidden="1">
      <c r="A732" s="84" t="s">
        <v>122</v>
      </c>
      <c r="B732" s="90">
        <v>914</v>
      </c>
      <c r="C732" s="89" t="s">
        <v>80</v>
      </c>
      <c r="D732" s="89" t="s">
        <v>27</v>
      </c>
      <c r="E732" s="91" t="s">
        <v>564</v>
      </c>
      <c r="F732" s="89" t="s">
        <v>123</v>
      </c>
      <c r="G732" s="226">
        <f>G733</f>
        <v>0</v>
      </c>
      <c r="H732" s="226">
        <f t="shared" si="535"/>
        <v>0</v>
      </c>
      <c r="I732" s="226">
        <f t="shared" si="535"/>
        <v>0</v>
      </c>
      <c r="J732" s="226">
        <f t="shared" si="535"/>
        <v>0</v>
      </c>
      <c r="K732" s="87">
        <f>K733</f>
        <v>0</v>
      </c>
      <c r="L732" s="87">
        <f t="shared" si="535"/>
        <v>0</v>
      </c>
      <c r="M732" s="87">
        <f t="shared" si="535"/>
        <v>0</v>
      </c>
      <c r="N732" s="87">
        <f t="shared" si="535"/>
        <v>0</v>
      </c>
      <c r="O732" s="87">
        <f>O733</f>
        <v>0</v>
      </c>
      <c r="P732" s="87">
        <f t="shared" si="535"/>
        <v>0</v>
      </c>
      <c r="Q732" s="87">
        <f t="shared" si="535"/>
        <v>0</v>
      </c>
      <c r="R732" s="87">
        <f t="shared" si="535"/>
        <v>0</v>
      </c>
    </row>
    <row r="733" spans="1:18" s="83" customFormat="1" hidden="1">
      <c r="A733" s="84" t="s">
        <v>567</v>
      </c>
      <c r="B733" s="90">
        <v>914</v>
      </c>
      <c r="C733" s="89" t="s">
        <v>80</v>
      </c>
      <c r="D733" s="89" t="s">
        <v>27</v>
      </c>
      <c r="E733" s="91" t="s">
        <v>564</v>
      </c>
      <c r="F733" s="89" t="s">
        <v>565</v>
      </c>
      <c r="G733" s="226"/>
      <c r="H733" s="226"/>
      <c r="I733" s="226"/>
      <c r="J733" s="226"/>
      <c r="K733" s="87"/>
      <c r="L733" s="87"/>
      <c r="M733" s="87"/>
      <c r="N733" s="87"/>
      <c r="O733" s="87"/>
      <c r="P733" s="87"/>
      <c r="Q733" s="87"/>
      <c r="R733" s="87"/>
    </row>
    <row r="734" spans="1:18" s="83" customFormat="1" ht="33" hidden="1">
      <c r="A734" s="84" t="s">
        <v>563</v>
      </c>
      <c r="B734" s="90">
        <v>914</v>
      </c>
      <c r="C734" s="89" t="s">
        <v>80</v>
      </c>
      <c r="D734" s="89" t="s">
        <v>27</v>
      </c>
      <c r="E734" s="91" t="s">
        <v>566</v>
      </c>
      <c r="F734" s="89"/>
      <c r="G734" s="226">
        <f>G735</f>
        <v>0</v>
      </c>
      <c r="H734" s="226">
        <f t="shared" ref="H734:R735" si="536">H735</f>
        <v>0</v>
      </c>
      <c r="I734" s="226">
        <f t="shared" si="536"/>
        <v>0</v>
      </c>
      <c r="J734" s="226">
        <f t="shared" si="536"/>
        <v>0</v>
      </c>
      <c r="K734" s="87">
        <f>K735</f>
        <v>0</v>
      </c>
      <c r="L734" s="87">
        <f t="shared" si="536"/>
        <v>0</v>
      </c>
      <c r="M734" s="87">
        <f t="shared" si="536"/>
        <v>0</v>
      </c>
      <c r="N734" s="87">
        <f t="shared" si="536"/>
        <v>0</v>
      </c>
      <c r="O734" s="87">
        <f>O735</f>
        <v>0</v>
      </c>
      <c r="P734" s="87">
        <f t="shared" si="536"/>
        <v>0</v>
      </c>
      <c r="Q734" s="87">
        <f t="shared" si="536"/>
        <v>0</v>
      </c>
      <c r="R734" s="87">
        <f t="shared" si="536"/>
        <v>0</v>
      </c>
    </row>
    <row r="735" spans="1:18" s="83" customFormat="1" ht="33" hidden="1">
      <c r="A735" s="84" t="s">
        <v>122</v>
      </c>
      <c r="B735" s="90">
        <v>914</v>
      </c>
      <c r="C735" s="89" t="s">
        <v>80</v>
      </c>
      <c r="D735" s="89" t="s">
        <v>27</v>
      </c>
      <c r="E735" s="91" t="s">
        <v>566</v>
      </c>
      <c r="F735" s="89" t="s">
        <v>123</v>
      </c>
      <c r="G735" s="226">
        <f>G736</f>
        <v>0</v>
      </c>
      <c r="H735" s="226">
        <f t="shared" si="536"/>
        <v>0</v>
      </c>
      <c r="I735" s="226">
        <f t="shared" si="536"/>
        <v>0</v>
      </c>
      <c r="J735" s="226">
        <f t="shared" si="536"/>
        <v>0</v>
      </c>
      <c r="K735" s="87">
        <f>K736</f>
        <v>0</v>
      </c>
      <c r="L735" s="87">
        <f t="shared" si="536"/>
        <v>0</v>
      </c>
      <c r="M735" s="87">
        <f t="shared" si="536"/>
        <v>0</v>
      </c>
      <c r="N735" s="87">
        <f t="shared" si="536"/>
        <v>0</v>
      </c>
      <c r="O735" s="87">
        <f>O736</f>
        <v>0</v>
      </c>
      <c r="P735" s="87">
        <f t="shared" si="536"/>
        <v>0</v>
      </c>
      <c r="Q735" s="87">
        <f t="shared" si="536"/>
        <v>0</v>
      </c>
      <c r="R735" s="87">
        <f t="shared" si="536"/>
        <v>0</v>
      </c>
    </row>
    <row r="736" spans="1:18" s="83" customFormat="1" hidden="1">
      <c r="A736" s="84" t="s">
        <v>567</v>
      </c>
      <c r="B736" s="90">
        <v>914</v>
      </c>
      <c r="C736" s="89" t="s">
        <v>80</v>
      </c>
      <c r="D736" s="89" t="s">
        <v>27</v>
      </c>
      <c r="E736" s="91" t="s">
        <v>566</v>
      </c>
      <c r="F736" s="89" t="s">
        <v>565</v>
      </c>
      <c r="G736" s="226"/>
      <c r="H736" s="226"/>
      <c r="I736" s="226"/>
      <c r="J736" s="226"/>
      <c r="K736" s="87"/>
      <c r="L736" s="87"/>
      <c r="M736" s="87"/>
      <c r="N736" s="87"/>
      <c r="O736" s="87"/>
      <c r="P736" s="87"/>
      <c r="Q736" s="87"/>
      <c r="R736" s="87"/>
    </row>
    <row r="737" spans="1:18" s="83" customFormat="1" hidden="1">
      <c r="A737" s="84" t="s">
        <v>17</v>
      </c>
      <c r="B737" s="90">
        <v>914</v>
      </c>
      <c r="C737" s="89" t="s">
        <v>80</v>
      </c>
      <c r="D737" s="89" t="s">
        <v>27</v>
      </c>
      <c r="E737" s="87" t="s">
        <v>55</v>
      </c>
      <c r="F737" s="89"/>
      <c r="G737" s="226">
        <f>G738</f>
        <v>0</v>
      </c>
      <c r="H737" s="226">
        <f t="shared" ref="H737:R740" si="537">H738</f>
        <v>0</v>
      </c>
      <c r="I737" s="226">
        <f t="shared" si="537"/>
        <v>0</v>
      </c>
      <c r="J737" s="226">
        <f t="shared" si="537"/>
        <v>0</v>
      </c>
      <c r="K737" s="87">
        <f>K738</f>
        <v>0</v>
      </c>
      <c r="L737" s="87">
        <f t="shared" si="537"/>
        <v>0</v>
      </c>
      <c r="M737" s="87">
        <f t="shared" si="537"/>
        <v>0</v>
      </c>
      <c r="N737" s="87">
        <f t="shared" si="537"/>
        <v>0</v>
      </c>
      <c r="O737" s="87">
        <f>O738</f>
        <v>0</v>
      </c>
      <c r="P737" s="87">
        <f t="shared" si="537"/>
        <v>0</v>
      </c>
      <c r="Q737" s="87">
        <f t="shared" si="537"/>
        <v>0</v>
      </c>
      <c r="R737" s="87">
        <f t="shared" si="537"/>
        <v>0</v>
      </c>
    </row>
    <row r="738" spans="1:18" s="83" customFormat="1" hidden="1">
      <c r="A738" s="84" t="s">
        <v>15</v>
      </c>
      <c r="B738" s="90">
        <v>914</v>
      </c>
      <c r="C738" s="89" t="s">
        <v>80</v>
      </c>
      <c r="D738" s="89" t="s">
        <v>27</v>
      </c>
      <c r="E738" s="91" t="s">
        <v>60</v>
      </c>
      <c r="F738" s="89"/>
      <c r="G738" s="226">
        <f>G739</f>
        <v>0</v>
      </c>
      <c r="H738" s="226">
        <f t="shared" si="537"/>
        <v>0</v>
      </c>
      <c r="I738" s="226">
        <f t="shared" si="537"/>
        <v>0</v>
      </c>
      <c r="J738" s="226">
        <f t="shared" si="537"/>
        <v>0</v>
      </c>
      <c r="K738" s="87">
        <f>K739</f>
        <v>0</v>
      </c>
      <c r="L738" s="87">
        <f t="shared" si="537"/>
        <v>0</v>
      </c>
      <c r="M738" s="87">
        <f t="shared" si="537"/>
        <v>0</v>
      </c>
      <c r="N738" s="87">
        <f t="shared" si="537"/>
        <v>0</v>
      </c>
      <c r="O738" s="87">
        <f>O739</f>
        <v>0</v>
      </c>
      <c r="P738" s="87">
        <f t="shared" si="537"/>
        <v>0</v>
      </c>
      <c r="Q738" s="87">
        <f t="shared" si="537"/>
        <v>0</v>
      </c>
      <c r="R738" s="87">
        <f t="shared" si="537"/>
        <v>0</v>
      </c>
    </row>
    <row r="739" spans="1:18" s="83" customFormat="1" hidden="1">
      <c r="A739" s="84" t="s">
        <v>121</v>
      </c>
      <c r="B739" s="90">
        <v>914</v>
      </c>
      <c r="C739" s="89" t="s">
        <v>80</v>
      </c>
      <c r="D739" s="89" t="s">
        <v>27</v>
      </c>
      <c r="E739" s="91" t="s">
        <v>550</v>
      </c>
      <c r="F739" s="89"/>
      <c r="G739" s="226">
        <f>G740</f>
        <v>0</v>
      </c>
      <c r="H739" s="226">
        <f t="shared" si="537"/>
        <v>0</v>
      </c>
      <c r="I739" s="226">
        <f t="shared" si="537"/>
        <v>0</v>
      </c>
      <c r="J739" s="226">
        <f t="shared" si="537"/>
        <v>0</v>
      </c>
      <c r="K739" s="87">
        <f>K740</f>
        <v>0</v>
      </c>
      <c r="L739" s="87">
        <f t="shared" si="537"/>
        <v>0</v>
      </c>
      <c r="M739" s="87">
        <f t="shared" si="537"/>
        <v>0</v>
      </c>
      <c r="N739" s="87">
        <f t="shared" si="537"/>
        <v>0</v>
      </c>
      <c r="O739" s="87">
        <f>O740</f>
        <v>0</v>
      </c>
      <c r="P739" s="87">
        <f t="shared" si="537"/>
        <v>0</v>
      </c>
      <c r="Q739" s="87">
        <f t="shared" si="537"/>
        <v>0</v>
      </c>
      <c r="R739" s="87">
        <f t="shared" si="537"/>
        <v>0</v>
      </c>
    </row>
    <row r="740" spans="1:18" s="83" customFormat="1" ht="33" hidden="1">
      <c r="A740" s="84" t="s">
        <v>122</v>
      </c>
      <c r="B740" s="90">
        <v>914</v>
      </c>
      <c r="C740" s="89" t="s">
        <v>80</v>
      </c>
      <c r="D740" s="89" t="s">
        <v>27</v>
      </c>
      <c r="E740" s="91" t="s">
        <v>550</v>
      </c>
      <c r="F740" s="89" t="s">
        <v>123</v>
      </c>
      <c r="G740" s="226">
        <f>G741</f>
        <v>0</v>
      </c>
      <c r="H740" s="226">
        <f t="shared" si="537"/>
        <v>0</v>
      </c>
      <c r="I740" s="226">
        <f t="shared" si="537"/>
        <v>0</v>
      </c>
      <c r="J740" s="226">
        <f t="shared" si="537"/>
        <v>0</v>
      </c>
      <c r="K740" s="87">
        <f>K741</f>
        <v>0</v>
      </c>
      <c r="L740" s="87">
        <f t="shared" si="537"/>
        <v>0</v>
      </c>
      <c r="M740" s="87">
        <f t="shared" si="537"/>
        <v>0</v>
      </c>
      <c r="N740" s="87">
        <f t="shared" si="537"/>
        <v>0</v>
      </c>
      <c r="O740" s="87">
        <f>O741</f>
        <v>0</v>
      </c>
      <c r="P740" s="87">
        <f t="shared" si="537"/>
        <v>0</v>
      </c>
      <c r="Q740" s="87">
        <f t="shared" si="537"/>
        <v>0</v>
      </c>
      <c r="R740" s="87">
        <f t="shared" si="537"/>
        <v>0</v>
      </c>
    </row>
    <row r="741" spans="1:18" s="83" customFormat="1" hidden="1">
      <c r="A741" s="84" t="s">
        <v>121</v>
      </c>
      <c r="B741" s="90">
        <v>914</v>
      </c>
      <c r="C741" s="89" t="s">
        <v>80</v>
      </c>
      <c r="D741" s="89" t="s">
        <v>27</v>
      </c>
      <c r="E741" s="91" t="s">
        <v>550</v>
      </c>
      <c r="F741" s="89" t="s">
        <v>124</v>
      </c>
      <c r="G741" s="226"/>
      <c r="H741" s="226"/>
      <c r="I741" s="226"/>
      <c r="J741" s="226"/>
      <c r="K741" s="87"/>
      <c r="L741" s="87"/>
      <c r="M741" s="87"/>
      <c r="N741" s="87"/>
      <c r="O741" s="87">
        <f>G741+K741</f>
        <v>0</v>
      </c>
      <c r="P741" s="87">
        <f>H741+L741</f>
        <v>0</v>
      </c>
      <c r="Q741" s="87">
        <f>I741+M741</f>
        <v>0</v>
      </c>
      <c r="R741" s="87">
        <f>J741+N741</f>
        <v>0</v>
      </c>
    </row>
    <row r="742" spans="1:18" s="83" customFormat="1" hidden="1">
      <c r="A742" s="84"/>
      <c r="B742" s="90"/>
      <c r="C742" s="89"/>
      <c r="D742" s="89"/>
      <c r="E742" s="91"/>
      <c r="F742" s="89"/>
      <c r="G742" s="226"/>
      <c r="H742" s="226"/>
      <c r="I742" s="226"/>
      <c r="J742" s="226"/>
      <c r="K742" s="87"/>
      <c r="L742" s="87"/>
      <c r="M742" s="87"/>
      <c r="N742" s="87"/>
      <c r="O742" s="87"/>
      <c r="P742" s="87"/>
      <c r="Q742" s="87"/>
      <c r="R742" s="87"/>
    </row>
    <row r="743" spans="1:18" s="83" customFormat="1" ht="18.75" hidden="1">
      <c r="A743" s="82" t="s">
        <v>145</v>
      </c>
      <c r="B743" s="126">
        <v>914</v>
      </c>
      <c r="C743" s="126" t="s">
        <v>80</v>
      </c>
      <c r="D743" s="126" t="s">
        <v>14</v>
      </c>
      <c r="E743" s="156"/>
      <c r="F743" s="157"/>
      <c r="G743" s="232">
        <f>G744</f>
        <v>0</v>
      </c>
      <c r="H743" s="232">
        <f t="shared" ref="H743:R747" si="538">H744</f>
        <v>0</v>
      </c>
      <c r="I743" s="232">
        <f t="shared" si="538"/>
        <v>0</v>
      </c>
      <c r="J743" s="232">
        <f t="shared" si="538"/>
        <v>0</v>
      </c>
      <c r="K743" s="202">
        <f>K744</f>
        <v>0</v>
      </c>
      <c r="L743" s="202">
        <f t="shared" si="538"/>
        <v>0</v>
      </c>
      <c r="M743" s="202">
        <f t="shared" si="538"/>
        <v>0</v>
      </c>
      <c r="N743" s="202">
        <f t="shared" si="538"/>
        <v>0</v>
      </c>
      <c r="O743" s="202">
        <f>O744</f>
        <v>0</v>
      </c>
      <c r="P743" s="202">
        <f t="shared" si="538"/>
        <v>0</v>
      </c>
      <c r="Q743" s="202">
        <f t="shared" si="538"/>
        <v>0</v>
      </c>
      <c r="R743" s="202">
        <f t="shared" si="538"/>
        <v>0</v>
      </c>
    </row>
    <row r="744" spans="1:18" s="83" customFormat="1" hidden="1">
      <c r="A744" s="84" t="s">
        <v>17</v>
      </c>
      <c r="B744" s="90">
        <v>914</v>
      </c>
      <c r="C744" s="89" t="s">
        <v>80</v>
      </c>
      <c r="D744" s="89" t="s">
        <v>14</v>
      </c>
      <c r="E744" s="87" t="s">
        <v>55</v>
      </c>
      <c r="F744" s="89"/>
      <c r="G744" s="226">
        <f>G745</f>
        <v>0</v>
      </c>
      <c r="H744" s="226">
        <f t="shared" si="538"/>
        <v>0</v>
      </c>
      <c r="I744" s="226">
        <f t="shared" si="538"/>
        <v>0</v>
      </c>
      <c r="J744" s="226">
        <f t="shared" si="538"/>
        <v>0</v>
      </c>
      <c r="K744" s="87">
        <f>K745</f>
        <v>0</v>
      </c>
      <c r="L744" s="87">
        <f t="shared" si="538"/>
        <v>0</v>
      </c>
      <c r="M744" s="87">
        <f t="shared" si="538"/>
        <v>0</v>
      </c>
      <c r="N744" s="87">
        <f t="shared" si="538"/>
        <v>0</v>
      </c>
      <c r="O744" s="87">
        <f>O745</f>
        <v>0</v>
      </c>
      <c r="P744" s="87">
        <f t="shared" si="538"/>
        <v>0</v>
      </c>
      <c r="Q744" s="87">
        <f t="shared" si="538"/>
        <v>0</v>
      </c>
      <c r="R744" s="87">
        <f t="shared" si="538"/>
        <v>0</v>
      </c>
    </row>
    <row r="745" spans="1:18" s="83" customFormat="1" hidden="1">
      <c r="A745" s="84" t="s">
        <v>15</v>
      </c>
      <c r="B745" s="90">
        <v>914</v>
      </c>
      <c r="C745" s="89" t="s">
        <v>80</v>
      </c>
      <c r="D745" s="89" t="s">
        <v>14</v>
      </c>
      <c r="E745" s="91" t="s">
        <v>60</v>
      </c>
      <c r="F745" s="89"/>
      <c r="G745" s="226">
        <f>G746</f>
        <v>0</v>
      </c>
      <c r="H745" s="226">
        <f t="shared" si="538"/>
        <v>0</v>
      </c>
      <c r="I745" s="226">
        <f t="shared" si="538"/>
        <v>0</v>
      </c>
      <c r="J745" s="226">
        <f t="shared" si="538"/>
        <v>0</v>
      </c>
      <c r="K745" s="87">
        <f>K746</f>
        <v>0</v>
      </c>
      <c r="L745" s="87">
        <f t="shared" si="538"/>
        <v>0</v>
      </c>
      <c r="M745" s="87">
        <f t="shared" si="538"/>
        <v>0</v>
      </c>
      <c r="N745" s="87">
        <f t="shared" si="538"/>
        <v>0</v>
      </c>
      <c r="O745" s="87">
        <f>O746</f>
        <v>0</v>
      </c>
      <c r="P745" s="87">
        <f t="shared" si="538"/>
        <v>0</v>
      </c>
      <c r="Q745" s="87">
        <f t="shared" si="538"/>
        <v>0</v>
      </c>
      <c r="R745" s="87">
        <f t="shared" si="538"/>
        <v>0</v>
      </c>
    </row>
    <row r="746" spans="1:18" s="83" customFormat="1" hidden="1">
      <c r="A746" s="84" t="s">
        <v>121</v>
      </c>
      <c r="B746" s="90">
        <v>914</v>
      </c>
      <c r="C746" s="89" t="s">
        <v>80</v>
      </c>
      <c r="D746" s="89" t="s">
        <v>14</v>
      </c>
      <c r="E746" s="91" t="s">
        <v>550</v>
      </c>
      <c r="F746" s="89"/>
      <c r="G746" s="226">
        <f>G747</f>
        <v>0</v>
      </c>
      <c r="H746" s="226">
        <f t="shared" si="538"/>
        <v>0</v>
      </c>
      <c r="I746" s="226">
        <f t="shared" si="538"/>
        <v>0</v>
      </c>
      <c r="J746" s="226">
        <f t="shared" si="538"/>
        <v>0</v>
      </c>
      <c r="K746" s="87">
        <f>K747</f>
        <v>0</v>
      </c>
      <c r="L746" s="87">
        <f t="shared" si="538"/>
        <v>0</v>
      </c>
      <c r="M746" s="87">
        <f t="shared" si="538"/>
        <v>0</v>
      </c>
      <c r="N746" s="87">
        <f t="shared" si="538"/>
        <v>0</v>
      </c>
      <c r="O746" s="87">
        <f>O747</f>
        <v>0</v>
      </c>
      <c r="P746" s="87">
        <f t="shared" si="538"/>
        <v>0</v>
      </c>
      <c r="Q746" s="87">
        <f t="shared" si="538"/>
        <v>0</v>
      </c>
      <c r="R746" s="87">
        <f t="shared" si="538"/>
        <v>0</v>
      </c>
    </row>
    <row r="747" spans="1:18" s="83" customFormat="1" ht="33" hidden="1">
      <c r="A747" s="84" t="s">
        <v>122</v>
      </c>
      <c r="B747" s="90">
        <v>914</v>
      </c>
      <c r="C747" s="89" t="s">
        <v>80</v>
      </c>
      <c r="D747" s="89" t="s">
        <v>14</v>
      </c>
      <c r="E747" s="91" t="s">
        <v>550</v>
      </c>
      <c r="F747" s="89" t="s">
        <v>123</v>
      </c>
      <c r="G747" s="226">
        <f>G748</f>
        <v>0</v>
      </c>
      <c r="H747" s="226">
        <f t="shared" si="538"/>
        <v>0</v>
      </c>
      <c r="I747" s="226">
        <f t="shared" si="538"/>
        <v>0</v>
      </c>
      <c r="J747" s="226">
        <f t="shared" si="538"/>
        <v>0</v>
      </c>
      <c r="K747" s="87">
        <f>K748</f>
        <v>0</v>
      </c>
      <c r="L747" s="87">
        <f t="shared" si="538"/>
        <v>0</v>
      </c>
      <c r="M747" s="87">
        <f t="shared" si="538"/>
        <v>0</v>
      </c>
      <c r="N747" s="87">
        <f t="shared" si="538"/>
        <v>0</v>
      </c>
      <c r="O747" s="87">
        <f>O748</f>
        <v>0</v>
      </c>
      <c r="P747" s="87">
        <f t="shared" si="538"/>
        <v>0</v>
      </c>
      <c r="Q747" s="87">
        <f t="shared" si="538"/>
        <v>0</v>
      </c>
      <c r="R747" s="87">
        <f t="shared" si="538"/>
        <v>0</v>
      </c>
    </row>
    <row r="748" spans="1:18" s="83" customFormat="1" hidden="1">
      <c r="A748" s="84" t="s">
        <v>121</v>
      </c>
      <c r="B748" s="90">
        <v>914</v>
      </c>
      <c r="C748" s="89" t="s">
        <v>80</v>
      </c>
      <c r="D748" s="89" t="s">
        <v>14</v>
      </c>
      <c r="E748" s="91" t="s">
        <v>550</v>
      </c>
      <c r="F748" s="89" t="s">
        <v>124</v>
      </c>
      <c r="G748" s="226"/>
      <c r="H748" s="226"/>
      <c r="I748" s="226"/>
      <c r="J748" s="226"/>
      <c r="K748" s="87"/>
      <c r="L748" s="87"/>
      <c r="M748" s="87"/>
      <c r="N748" s="87"/>
      <c r="O748" s="87">
        <f>G748+K748</f>
        <v>0</v>
      </c>
      <c r="P748" s="87">
        <f>H748+L748</f>
        <v>0</v>
      </c>
      <c r="Q748" s="87">
        <f>I748+M748</f>
        <v>0</v>
      </c>
      <c r="R748" s="87">
        <f>J748+N748</f>
        <v>0</v>
      </c>
    </row>
    <row r="749" spans="1:18" s="83" customFormat="1" hidden="1">
      <c r="A749" s="84"/>
      <c r="B749" s="90"/>
      <c r="C749" s="89"/>
      <c r="D749" s="89"/>
      <c r="E749" s="91"/>
      <c r="F749" s="89"/>
      <c r="G749" s="226"/>
      <c r="H749" s="226"/>
      <c r="I749" s="226"/>
      <c r="J749" s="226"/>
      <c r="K749" s="87"/>
      <c r="L749" s="87"/>
      <c r="M749" s="87"/>
      <c r="N749" s="87"/>
      <c r="O749" s="87"/>
      <c r="P749" s="87"/>
      <c r="Q749" s="87"/>
      <c r="R749" s="87"/>
    </row>
    <row r="750" spans="1:18" s="83" customFormat="1" ht="18.75" hidden="1">
      <c r="A750" s="82" t="s">
        <v>150</v>
      </c>
      <c r="B750" s="126" t="s">
        <v>216</v>
      </c>
      <c r="C750" s="126" t="s">
        <v>1</v>
      </c>
      <c r="D750" s="126" t="s">
        <v>27</v>
      </c>
      <c r="E750" s="156"/>
      <c r="F750" s="157"/>
      <c r="G750" s="232">
        <f>G751</f>
        <v>0</v>
      </c>
      <c r="H750" s="232">
        <f t="shared" ref="H750:R753" si="539">H751</f>
        <v>0</v>
      </c>
      <c r="I750" s="232">
        <f t="shared" si="539"/>
        <v>0</v>
      </c>
      <c r="J750" s="232">
        <f t="shared" si="539"/>
        <v>0</v>
      </c>
      <c r="K750" s="202">
        <f>K751</f>
        <v>0</v>
      </c>
      <c r="L750" s="202">
        <f t="shared" si="539"/>
        <v>0</v>
      </c>
      <c r="M750" s="202">
        <f t="shared" si="539"/>
        <v>0</v>
      </c>
      <c r="N750" s="202">
        <f t="shared" si="539"/>
        <v>0</v>
      </c>
      <c r="O750" s="202">
        <f>O751</f>
        <v>0</v>
      </c>
      <c r="P750" s="202">
        <f t="shared" si="539"/>
        <v>0</v>
      </c>
      <c r="Q750" s="202">
        <f t="shared" si="539"/>
        <v>0</v>
      </c>
      <c r="R750" s="202">
        <f t="shared" si="539"/>
        <v>0</v>
      </c>
    </row>
    <row r="751" spans="1:18" s="83" customFormat="1" hidden="1">
      <c r="A751" s="84" t="s">
        <v>17</v>
      </c>
      <c r="B751" s="90">
        <v>914</v>
      </c>
      <c r="C751" s="89" t="s">
        <v>1</v>
      </c>
      <c r="D751" s="89" t="s">
        <v>27</v>
      </c>
      <c r="E751" s="87" t="s">
        <v>55</v>
      </c>
      <c r="F751" s="89"/>
      <c r="G751" s="226">
        <f>G752</f>
        <v>0</v>
      </c>
      <c r="H751" s="226">
        <f t="shared" si="539"/>
        <v>0</v>
      </c>
      <c r="I751" s="226">
        <f t="shared" si="539"/>
        <v>0</v>
      </c>
      <c r="J751" s="226">
        <f t="shared" si="539"/>
        <v>0</v>
      </c>
      <c r="K751" s="87">
        <f>K752</f>
        <v>0</v>
      </c>
      <c r="L751" s="87">
        <f t="shared" si="539"/>
        <v>0</v>
      </c>
      <c r="M751" s="87">
        <f t="shared" si="539"/>
        <v>0</v>
      </c>
      <c r="N751" s="87">
        <f t="shared" si="539"/>
        <v>0</v>
      </c>
      <c r="O751" s="87">
        <f>O752</f>
        <v>0</v>
      </c>
      <c r="P751" s="87">
        <f t="shared" si="539"/>
        <v>0</v>
      </c>
      <c r="Q751" s="87">
        <f t="shared" si="539"/>
        <v>0</v>
      </c>
      <c r="R751" s="87">
        <f t="shared" si="539"/>
        <v>0</v>
      </c>
    </row>
    <row r="752" spans="1:18" s="83" customFormat="1" ht="50.25" hidden="1" customHeight="1">
      <c r="A752" s="84" t="s">
        <v>615</v>
      </c>
      <c r="B752" s="90">
        <v>914</v>
      </c>
      <c r="C752" s="89" t="s">
        <v>1</v>
      </c>
      <c r="D752" s="89" t="s">
        <v>27</v>
      </c>
      <c r="E752" s="91" t="s">
        <v>616</v>
      </c>
      <c r="F752" s="89"/>
      <c r="G752" s="226">
        <f>G753</f>
        <v>0</v>
      </c>
      <c r="H752" s="226">
        <f t="shared" si="539"/>
        <v>0</v>
      </c>
      <c r="I752" s="226">
        <f t="shared" si="539"/>
        <v>0</v>
      </c>
      <c r="J752" s="226">
        <f t="shared" si="539"/>
        <v>0</v>
      </c>
      <c r="K752" s="87">
        <f>K753</f>
        <v>0</v>
      </c>
      <c r="L752" s="87">
        <f t="shared" si="539"/>
        <v>0</v>
      </c>
      <c r="M752" s="87">
        <f t="shared" si="539"/>
        <v>0</v>
      </c>
      <c r="N752" s="87">
        <f t="shared" si="539"/>
        <v>0</v>
      </c>
      <c r="O752" s="87">
        <f>O753</f>
        <v>0</v>
      </c>
      <c r="P752" s="87">
        <f t="shared" si="539"/>
        <v>0</v>
      </c>
      <c r="Q752" s="87">
        <f t="shared" si="539"/>
        <v>0</v>
      </c>
      <c r="R752" s="87">
        <f t="shared" si="539"/>
        <v>0</v>
      </c>
    </row>
    <row r="753" spans="1:18" s="83" customFormat="1" ht="33" hidden="1">
      <c r="A753" s="84" t="s">
        <v>122</v>
      </c>
      <c r="B753" s="90">
        <v>914</v>
      </c>
      <c r="C753" s="89" t="s">
        <v>1</v>
      </c>
      <c r="D753" s="89" t="s">
        <v>27</v>
      </c>
      <c r="E753" s="91" t="s">
        <v>616</v>
      </c>
      <c r="F753" s="89" t="s">
        <v>123</v>
      </c>
      <c r="G753" s="226">
        <f>G754</f>
        <v>0</v>
      </c>
      <c r="H753" s="226">
        <f t="shared" si="539"/>
        <v>0</v>
      </c>
      <c r="I753" s="226">
        <f t="shared" si="539"/>
        <v>0</v>
      </c>
      <c r="J753" s="226">
        <f t="shared" si="539"/>
        <v>0</v>
      </c>
      <c r="K753" s="87">
        <f>K754</f>
        <v>0</v>
      </c>
      <c r="L753" s="87">
        <f t="shared" si="539"/>
        <v>0</v>
      </c>
      <c r="M753" s="87">
        <f t="shared" si="539"/>
        <v>0</v>
      </c>
      <c r="N753" s="87">
        <f t="shared" si="539"/>
        <v>0</v>
      </c>
      <c r="O753" s="87">
        <f>O754</f>
        <v>0</v>
      </c>
      <c r="P753" s="87">
        <f t="shared" si="539"/>
        <v>0</v>
      </c>
      <c r="Q753" s="87">
        <f t="shared" si="539"/>
        <v>0</v>
      </c>
      <c r="R753" s="87">
        <f t="shared" si="539"/>
        <v>0</v>
      </c>
    </row>
    <row r="754" spans="1:18" s="83" customFormat="1" hidden="1">
      <c r="A754" s="84" t="s">
        <v>121</v>
      </c>
      <c r="B754" s="90">
        <v>914</v>
      </c>
      <c r="C754" s="89" t="s">
        <v>1</v>
      </c>
      <c r="D754" s="89" t="s">
        <v>27</v>
      </c>
      <c r="E754" s="91" t="s">
        <v>616</v>
      </c>
      <c r="F754" s="89" t="s">
        <v>124</v>
      </c>
      <c r="G754" s="226"/>
      <c r="H754" s="226"/>
      <c r="I754" s="226"/>
      <c r="J754" s="226"/>
      <c r="K754" s="87"/>
      <c r="L754" s="87"/>
      <c r="M754" s="87"/>
      <c r="N754" s="87"/>
      <c r="O754" s="87">
        <f>G754+K754</f>
        <v>0</v>
      </c>
      <c r="P754" s="87">
        <f>H754+L754</f>
        <v>0</v>
      </c>
      <c r="Q754" s="87">
        <f>I754+M754</f>
        <v>0</v>
      </c>
      <c r="R754" s="87">
        <f>J754+N754</f>
        <v>0</v>
      </c>
    </row>
    <row r="755" spans="1:18">
      <c r="A755" s="12"/>
      <c r="B755" s="45"/>
      <c r="C755" s="10"/>
      <c r="D755" s="10"/>
      <c r="E755" s="11"/>
      <c r="F755" s="10"/>
      <c r="G755" s="226"/>
      <c r="H755" s="226"/>
      <c r="I755" s="226"/>
      <c r="J755" s="226"/>
      <c r="K755" s="96"/>
      <c r="L755" s="96"/>
      <c r="M755" s="96"/>
      <c r="N755" s="96"/>
      <c r="O755" s="96"/>
      <c r="P755" s="96"/>
      <c r="Q755" s="96"/>
      <c r="R755" s="96"/>
    </row>
    <row r="756" spans="1:18" s="113" customFormat="1" ht="18.75">
      <c r="A756" s="146" t="s">
        <v>107</v>
      </c>
      <c r="B756" s="205" t="s">
        <v>216</v>
      </c>
      <c r="C756" s="98" t="s">
        <v>39</v>
      </c>
      <c r="D756" s="206" t="s">
        <v>13</v>
      </c>
      <c r="E756" s="101"/>
      <c r="F756" s="101"/>
      <c r="G756" s="232">
        <f>G757+G762</f>
        <v>21758</v>
      </c>
      <c r="H756" s="232">
        <f t="shared" ref="H756:J756" si="540">H757+H762</f>
        <v>0</v>
      </c>
      <c r="I756" s="232">
        <f t="shared" si="540"/>
        <v>22867</v>
      </c>
      <c r="J756" s="232">
        <f t="shared" si="540"/>
        <v>0</v>
      </c>
      <c r="K756" s="169">
        <f>K757+K762</f>
        <v>0</v>
      </c>
      <c r="L756" s="169">
        <f t="shared" ref="L756:N756" si="541">L757+L762</f>
        <v>0</v>
      </c>
      <c r="M756" s="169">
        <f t="shared" si="541"/>
        <v>0</v>
      </c>
      <c r="N756" s="169">
        <f t="shared" si="541"/>
        <v>0</v>
      </c>
      <c r="O756" s="169">
        <f>O757+O762</f>
        <v>21758</v>
      </c>
      <c r="P756" s="169">
        <f t="shared" ref="P756:R756" si="542">P757+P762</f>
        <v>0</v>
      </c>
      <c r="Q756" s="169">
        <f t="shared" si="542"/>
        <v>22867</v>
      </c>
      <c r="R756" s="169">
        <f t="shared" si="542"/>
        <v>0</v>
      </c>
    </row>
    <row r="757" spans="1:18" ht="50.25">
      <c r="A757" s="12" t="s">
        <v>477</v>
      </c>
      <c r="B757" s="45">
        <v>914</v>
      </c>
      <c r="C757" s="10" t="s">
        <v>39</v>
      </c>
      <c r="D757" s="10" t="s">
        <v>13</v>
      </c>
      <c r="E757" s="10" t="s">
        <v>478</v>
      </c>
      <c r="F757" s="26"/>
      <c r="G757" s="240">
        <f>G758+G762+G765</f>
        <v>21758</v>
      </c>
      <c r="H757" s="240">
        <f t="shared" ref="H757:J757" si="543">H758+H762+H765</f>
        <v>0</v>
      </c>
      <c r="I757" s="240">
        <f t="shared" si="543"/>
        <v>22867</v>
      </c>
      <c r="J757" s="240">
        <f t="shared" si="543"/>
        <v>0</v>
      </c>
      <c r="K757" s="176">
        <f>K758+K762+K765</f>
        <v>0</v>
      </c>
      <c r="L757" s="176">
        <f t="shared" ref="L757:N757" si="544">L758+L762+L765</f>
        <v>0</v>
      </c>
      <c r="M757" s="176">
        <f t="shared" si="544"/>
        <v>0</v>
      </c>
      <c r="N757" s="176">
        <f t="shared" si="544"/>
        <v>0</v>
      </c>
      <c r="O757" s="176">
        <f>O758+O762+O765</f>
        <v>21758</v>
      </c>
      <c r="P757" s="176">
        <f t="shared" ref="P757:R757" si="545">P758+P762+P765</f>
        <v>0</v>
      </c>
      <c r="Q757" s="176">
        <f t="shared" si="545"/>
        <v>22867</v>
      </c>
      <c r="R757" s="176">
        <f t="shared" si="545"/>
        <v>0</v>
      </c>
    </row>
    <row r="758" spans="1:18" ht="18.75">
      <c r="A758" s="12" t="s">
        <v>15</v>
      </c>
      <c r="B758" s="45">
        <v>914</v>
      </c>
      <c r="C758" s="10" t="s">
        <v>39</v>
      </c>
      <c r="D758" s="10" t="s">
        <v>13</v>
      </c>
      <c r="E758" s="10" t="s">
        <v>479</v>
      </c>
      <c r="F758" s="26"/>
      <c r="G758" s="240">
        <f>G759</f>
        <v>21758</v>
      </c>
      <c r="H758" s="240">
        <f t="shared" ref="H758:R760" si="546">H759</f>
        <v>0</v>
      </c>
      <c r="I758" s="240">
        <f t="shared" si="546"/>
        <v>22867</v>
      </c>
      <c r="J758" s="240">
        <f t="shared" si="546"/>
        <v>0</v>
      </c>
      <c r="K758" s="176">
        <f>K759</f>
        <v>0</v>
      </c>
      <c r="L758" s="176">
        <f t="shared" si="546"/>
        <v>0</v>
      </c>
      <c r="M758" s="176">
        <f t="shared" si="546"/>
        <v>0</v>
      </c>
      <c r="N758" s="176">
        <f t="shared" si="546"/>
        <v>0</v>
      </c>
      <c r="O758" s="176">
        <f>O759</f>
        <v>21758</v>
      </c>
      <c r="P758" s="176">
        <f t="shared" si="546"/>
        <v>0</v>
      </c>
      <c r="Q758" s="176">
        <f t="shared" si="546"/>
        <v>22867</v>
      </c>
      <c r="R758" s="176">
        <f t="shared" si="546"/>
        <v>0</v>
      </c>
    </row>
    <row r="759" spans="1:18">
      <c r="A759" s="12" t="s">
        <v>121</v>
      </c>
      <c r="B759" s="45">
        <v>914</v>
      </c>
      <c r="C759" s="10" t="s">
        <v>39</v>
      </c>
      <c r="D759" s="10" t="s">
        <v>13</v>
      </c>
      <c r="E759" s="10" t="s">
        <v>480</v>
      </c>
      <c r="F759" s="9"/>
      <c r="G759" s="226">
        <f>G760</f>
        <v>21758</v>
      </c>
      <c r="H759" s="226">
        <f t="shared" si="546"/>
        <v>0</v>
      </c>
      <c r="I759" s="226">
        <f t="shared" si="546"/>
        <v>22867</v>
      </c>
      <c r="J759" s="226">
        <f t="shared" si="546"/>
        <v>0</v>
      </c>
      <c r="K759" s="96">
        <f>K760</f>
        <v>0</v>
      </c>
      <c r="L759" s="96">
        <f t="shared" si="546"/>
        <v>0</v>
      </c>
      <c r="M759" s="96">
        <f t="shared" si="546"/>
        <v>0</v>
      </c>
      <c r="N759" s="96">
        <f t="shared" si="546"/>
        <v>0</v>
      </c>
      <c r="O759" s="96">
        <f>O760</f>
        <v>21758</v>
      </c>
      <c r="P759" s="96">
        <f t="shared" si="546"/>
        <v>0</v>
      </c>
      <c r="Q759" s="96">
        <f t="shared" si="546"/>
        <v>22867</v>
      </c>
      <c r="R759" s="96">
        <f t="shared" si="546"/>
        <v>0</v>
      </c>
    </row>
    <row r="760" spans="1:18" ht="33">
      <c r="A760" s="12" t="s">
        <v>122</v>
      </c>
      <c r="B760" s="45">
        <v>914</v>
      </c>
      <c r="C760" s="10" t="s">
        <v>39</v>
      </c>
      <c r="D760" s="10" t="s">
        <v>13</v>
      </c>
      <c r="E760" s="10" t="s">
        <v>480</v>
      </c>
      <c r="F760" s="9">
        <v>400</v>
      </c>
      <c r="G760" s="226">
        <f>G761</f>
        <v>21758</v>
      </c>
      <c r="H760" s="226">
        <f t="shared" si="546"/>
        <v>0</v>
      </c>
      <c r="I760" s="226">
        <f t="shared" si="546"/>
        <v>22867</v>
      </c>
      <c r="J760" s="226">
        <f t="shared" si="546"/>
        <v>0</v>
      </c>
      <c r="K760" s="96">
        <f>K761</f>
        <v>0</v>
      </c>
      <c r="L760" s="96">
        <f t="shared" si="546"/>
        <v>0</v>
      </c>
      <c r="M760" s="96">
        <f t="shared" si="546"/>
        <v>0</v>
      </c>
      <c r="N760" s="96">
        <f t="shared" si="546"/>
        <v>0</v>
      </c>
      <c r="O760" s="96">
        <f>O761</f>
        <v>21758</v>
      </c>
      <c r="P760" s="96">
        <f t="shared" si="546"/>
        <v>0</v>
      </c>
      <c r="Q760" s="96">
        <f t="shared" si="546"/>
        <v>22867</v>
      </c>
      <c r="R760" s="96">
        <f t="shared" si="546"/>
        <v>0</v>
      </c>
    </row>
    <row r="761" spans="1:18">
      <c r="A761" s="12" t="s">
        <v>121</v>
      </c>
      <c r="B761" s="45">
        <v>914</v>
      </c>
      <c r="C761" s="10" t="s">
        <v>39</v>
      </c>
      <c r="D761" s="10" t="s">
        <v>13</v>
      </c>
      <c r="E761" s="10" t="s">
        <v>480</v>
      </c>
      <c r="F761" s="9">
        <v>410</v>
      </c>
      <c r="G761" s="226">
        <v>21758</v>
      </c>
      <c r="H761" s="226"/>
      <c r="I761" s="226">
        <v>22867</v>
      </c>
      <c r="J761" s="226"/>
      <c r="K761" s="96"/>
      <c r="L761" s="96"/>
      <c r="M761" s="96"/>
      <c r="N761" s="96"/>
      <c r="O761" s="96">
        <f>G761+K761</f>
        <v>21758</v>
      </c>
      <c r="P761" s="96">
        <f>H761+L761</f>
        <v>0</v>
      </c>
      <c r="Q761" s="96">
        <f>I761+M761</f>
        <v>22867</v>
      </c>
      <c r="R761" s="96">
        <f>J761+N761</f>
        <v>0</v>
      </c>
    </row>
    <row r="762" spans="1:18" s="83" customFormat="1" hidden="1">
      <c r="A762" s="84" t="s">
        <v>17</v>
      </c>
      <c r="B762" s="89" t="str">
        <f>B756</f>
        <v>914</v>
      </c>
      <c r="C762" s="89" t="s">
        <v>39</v>
      </c>
      <c r="D762" s="115" t="s">
        <v>13</v>
      </c>
      <c r="E762" s="87" t="s">
        <v>55</v>
      </c>
      <c r="F762" s="203"/>
      <c r="G762" s="226">
        <f>G763+G766</f>
        <v>0</v>
      </c>
      <c r="H762" s="226">
        <f t="shared" ref="H762:J762" si="547">H763+H766</f>
        <v>0</v>
      </c>
      <c r="I762" s="226">
        <f t="shared" si="547"/>
        <v>0</v>
      </c>
      <c r="J762" s="226">
        <f t="shared" si="547"/>
        <v>0</v>
      </c>
      <c r="K762" s="87">
        <f>K763+K766</f>
        <v>0</v>
      </c>
      <c r="L762" s="87">
        <f t="shared" ref="L762:N762" si="548">L763+L766</f>
        <v>0</v>
      </c>
      <c r="M762" s="87">
        <f t="shared" si="548"/>
        <v>0</v>
      </c>
      <c r="N762" s="87">
        <f t="shared" si="548"/>
        <v>0</v>
      </c>
      <c r="O762" s="87">
        <f>O763+O766</f>
        <v>0</v>
      </c>
      <c r="P762" s="87">
        <f t="shared" ref="P762:R762" si="549">P763+P766</f>
        <v>0</v>
      </c>
      <c r="Q762" s="87">
        <f t="shared" si="549"/>
        <v>0</v>
      </c>
      <c r="R762" s="87">
        <f t="shared" si="549"/>
        <v>0</v>
      </c>
    </row>
    <row r="763" spans="1:18" s="83" customFormat="1" ht="33" hidden="1">
      <c r="A763" s="84" t="s">
        <v>412</v>
      </c>
      <c r="B763" s="89" t="str">
        <f t="shared" ref="B763:B768" si="550">B762</f>
        <v>914</v>
      </c>
      <c r="C763" s="89" t="s">
        <v>39</v>
      </c>
      <c r="D763" s="115" t="s">
        <v>13</v>
      </c>
      <c r="E763" s="89" t="s">
        <v>419</v>
      </c>
      <c r="F763" s="203"/>
      <c r="G763" s="226">
        <f>G764</f>
        <v>0</v>
      </c>
      <c r="H763" s="226">
        <f t="shared" ref="H763:R764" si="551">H764</f>
        <v>0</v>
      </c>
      <c r="I763" s="226">
        <f t="shared" si="551"/>
        <v>0</v>
      </c>
      <c r="J763" s="226">
        <f t="shared" si="551"/>
        <v>0</v>
      </c>
      <c r="K763" s="87">
        <f>K764</f>
        <v>0</v>
      </c>
      <c r="L763" s="87">
        <f t="shared" si="551"/>
        <v>0</v>
      </c>
      <c r="M763" s="87">
        <f t="shared" si="551"/>
        <v>0</v>
      </c>
      <c r="N763" s="87">
        <f t="shared" si="551"/>
        <v>0</v>
      </c>
      <c r="O763" s="87">
        <f>O764</f>
        <v>0</v>
      </c>
      <c r="P763" s="87">
        <f t="shared" si="551"/>
        <v>0</v>
      </c>
      <c r="Q763" s="87">
        <f t="shared" si="551"/>
        <v>0</v>
      </c>
      <c r="R763" s="87">
        <f t="shared" si="551"/>
        <v>0</v>
      </c>
    </row>
    <row r="764" spans="1:18" s="83" customFormat="1" ht="33" hidden="1">
      <c r="A764" s="84" t="s">
        <v>122</v>
      </c>
      <c r="B764" s="89" t="str">
        <f t="shared" si="550"/>
        <v>914</v>
      </c>
      <c r="C764" s="89" t="s">
        <v>39</v>
      </c>
      <c r="D764" s="115" t="s">
        <v>13</v>
      </c>
      <c r="E764" s="89" t="s">
        <v>419</v>
      </c>
      <c r="F764" s="85" t="s">
        <v>123</v>
      </c>
      <c r="G764" s="226">
        <f>G765</f>
        <v>0</v>
      </c>
      <c r="H764" s="226">
        <f t="shared" si="551"/>
        <v>0</v>
      </c>
      <c r="I764" s="226">
        <f t="shared" si="551"/>
        <v>0</v>
      </c>
      <c r="J764" s="226">
        <f t="shared" si="551"/>
        <v>0</v>
      </c>
      <c r="K764" s="87">
        <f>K765</f>
        <v>0</v>
      </c>
      <c r="L764" s="87">
        <f t="shared" si="551"/>
        <v>0</v>
      </c>
      <c r="M764" s="87">
        <f t="shared" si="551"/>
        <v>0</v>
      </c>
      <c r="N764" s="87">
        <f t="shared" si="551"/>
        <v>0</v>
      </c>
      <c r="O764" s="87">
        <f>O765</f>
        <v>0</v>
      </c>
      <c r="P764" s="87">
        <f t="shared" si="551"/>
        <v>0</v>
      </c>
      <c r="Q764" s="87">
        <f t="shared" si="551"/>
        <v>0</v>
      </c>
      <c r="R764" s="87">
        <f t="shared" si="551"/>
        <v>0</v>
      </c>
    </row>
    <row r="765" spans="1:18" s="83" customFormat="1" hidden="1">
      <c r="A765" s="84" t="s">
        <v>121</v>
      </c>
      <c r="B765" s="89" t="str">
        <f t="shared" si="550"/>
        <v>914</v>
      </c>
      <c r="C765" s="89" t="s">
        <v>39</v>
      </c>
      <c r="D765" s="115" t="s">
        <v>13</v>
      </c>
      <c r="E765" s="89" t="s">
        <v>419</v>
      </c>
      <c r="F765" s="85" t="s">
        <v>124</v>
      </c>
      <c r="G765" s="226"/>
      <c r="H765" s="226"/>
      <c r="I765" s="226"/>
      <c r="J765" s="226"/>
      <c r="K765" s="87"/>
      <c r="L765" s="87"/>
      <c r="M765" s="87"/>
      <c r="N765" s="87"/>
      <c r="O765" s="87">
        <f>G765+K765</f>
        <v>0</v>
      </c>
      <c r="P765" s="87">
        <f>H765+L765</f>
        <v>0</v>
      </c>
      <c r="Q765" s="87">
        <f>I765+M765</f>
        <v>0</v>
      </c>
      <c r="R765" s="87">
        <f>J765+N765</f>
        <v>0</v>
      </c>
    </row>
    <row r="766" spans="1:18" s="83" customFormat="1" ht="33" hidden="1">
      <c r="A766" s="84" t="s">
        <v>412</v>
      </c>
      <c r="B766" s="89" t="str">
        <f t="shared" si="550"/>
        <v>914</v>
      </c>
      <c r="C766" s="89" t="s">
        <v>39</v>
      </c>
      <c r="D766" s="115" t="s">
        <v>13</v>
      </c>
      <c r="E766" s="89" t="s">
        <v>420</v>
      </c>
      <c r="F766" s="203"/>
      <c r="G766" s="226">
        <f>G767</f>
        <v>0</v>
      </c>
      <c r="H766" s="226">
        <f t="shared" ref="H766:R767" si="552">H767</f>
        <v>0</v>
      </c>
      <c r="I766" s="226">
        <f t="shared" si="552"/>
        <v>0</v>
      </c>
      <c r="J766" s="226">
        <f t="shared" si="552"/>
        <v>0</v>
      </c>
      <c r="K766" s="87">
        <f>K767</f>
        <v>0</v>
      </c>
      <c r="L766" s="87">
        <f t="shared" si="552"/>
        <v>0</v>
      </c>
      <c r="M766" s="87">
        <f t="shared" si="552"/>
        <v>0</v>
      </c>
      <c r="N766" s="87">
        <f t="shared" si="552"/>
        <v>0</v>
      </c>
      <c r="O766" s="87">
        <f>O767</f>
        <v>0</v>
      </c>
      <c r="P766" s="87">
        <f t="shared" si="552"/>
        <v>0</v>
      </c>
      <c r="Q766" s="87">
        <f t="shared" si="552"/>
        <v>0</v>
      </c>
      <c r="R766" s="87">
        <f t="shared" si="552"/>
        <v>0</v>
      </c>
    </row>
    <row r="767" spans="1:18" s="83" customFormat="1" ht="33" hidden="1">
      <c r="A767" s="84" t="s">
        <v>122</v>
      </c>
      <c r="B767" s="89" t="str">
        <f t="shared" si="550"/>
        <v>914</v>
      </c>
      <c r="C767" s="89" t="s">
        <v>39</v>
      </c>
      <c r="D767" s="115" t="s">
        <v>13</v>
      </c>
      <c r="E767" s="89" t="s">
        <v>420</v>
      </c>
      <c r="F767" s="85" t="s">
        <v>123</v>
      </c>
      <c r="G767" s="226">
        <f>G768</f>
        <v>0</v>
      </c>
      <c r="H767" s="226">
        <f t="shared" si="552"/>
        <v>0</v>
      </c>
      <c r="I767" s="226">
        <f t="shared" si="552"/>
        <v>0</v>
      </c>
      <c r="J767" s="226">
        <f t="shared" si="552"/>
        <v>0</v>
      </c>
      <c r="K767" s="87">
        <f>K768</f>
        <v>0</v>
      </c>
      <c r="L767" s="87">
        <f t="shared" si="552"/>
        <v>0</v>
      </c>
      <c r="M767" s="87">
        <f t="shared" si="552"/>
        <v>0</v>
      </c>
      <c r="N767" s="87">
        <f t="shared" si="552"/>
        <v>0</v>
      </c>
      <c r="O767" s="87">
        <f>O768</f>
        <v>0</v>
      </c>
      <c r="P767" s="87">
        <f t="shared" si="552"/>
        <v>0</v>
      </c>
      <c r="Q767" s="87">
        <f t="shared" si="552"/>
        <v>0</v>
      </c>
      <c r="R767" s="87">
        <f t="shared" si="552"/>
        <v>0</v>
      </c>
    </row>
    <row r="768" spans="1:18" s="83" customFormat="1" hidden="1">
      <c r="A768" s="84" t="s">
        <v>121</v>
      </c>
      <c r="B768" s="89" t="str">
        <f t="shared" si="550"/>
        <v>914</v>
      </c>
      <c r="C768" s="89" t="s">
        <v>39</v>
      </c>
      <c r="D768" s="115" t="s">
        <v>13</v>
      </c>
      <c r="E768" s="89" t="s">
        <v>420</v>
      </c>
      <c r="F768" s="85" t="s">
        <v>124</v>
      </c>
      <c r="G768" s="226"/>
      <c r="H768" s="226"/>
      <c r="I768" s="226"/>
      <c r="J768" s="226"/>
      <c r="K768" s="87"/>
      <c r="L768" s="87"/>
      <c r="M768" s="87"/>
      <c r="N768" s="87"/>
      <c r="O768" s="87">
        <f>G768+K768</f>
        <v>0</v>
      </c>
      <c r="P768" s="87">
        <f>H768+L768</f>
        <v>0</v>
      </c>
      <c r="Q768" s="87">
        <f>I768+M768</f>
        <v>0</v>
      </c>
      <c r="R768" s="87">
        <f>J768+N768</f>
        <v>0</v>
      </c>
    </row>
    <row r="769" spans="1:18" s="135" customFormat="1">
      <c r="A769" s="204"/>
      <c r="B769" s="190"/>
      <c r="C769" s="190"/>
      <c r="D769" s="190"/>
      <c r="E769" s="101"/>
      <c r="F769" s="101"/>
      <c r="G769" s="226"/>
      <c r="H769" s="226"/>
      <c r="I769" s="226"/>
      <c r="J769" s="226"/>
      <c r="K769" s="96"/>
      <c r="L769" s="96"/>
      <c r="M769" s="96"/>
      <c r="N769" s="96"/>
      <c r="O769" s="96"/>
      <c r="P769" s="96"/>
      <c r="Q769" s="96"/>
      <c r="R769" s="96"/>
    </row>
    <row r="770" spans="1:18" ht="18.75">
      <c r="A770" s="25" t="s">
        <v>96</v>
      </c>
      <c r="B770" s="26" t="s">
        <v>216</v>
      </c>
      <c r="C770" s="26" t="s">
        <v>39</v>
      </c>
      <c r="D770" s="26" t="s">
        <v>27</v>
      </c>
      <c r="E770" s="27"/>
      <c r="F770" s="26"/>
      <c r="G770" s="224">
        <f>G771</f>
        <v>123289</v>
      </c>
      <c r="H770" s="224">
        <f t="shared" ref="H770:R770" si="553">H771</f>
        <v>116965</v>
      </c>
      <c r="I770" s="224">
        <f t="shared" si="553"/>
        <v>0</v>
      </c>
      <c r="J770" s="224">
        <f t="shared" si="553"/>
        <v>0</v>
      </c>
      <c r="K770" s="163">
        <f>K771</f>
        <v>0</v>
      </c>
      <c r="L770" s="163">
        <f t="shared" si="553"/>
        <v>0</v>
      </c>
      <c r="M770" s="163">
        <f t="shared" si="553"/>
        <v>0</v>
      </c>
      <c r="N770" s="163">
        <f t="shared" si="553"/>
        <v>0</v>
      </c>
      <c r="O770" s="163">
        <f>O771</f>
        <v>123289</v>
      </c>
      <c r="P770" s="163">
        <f t="shared" si="553"/>
        <v>116965</v>
      </c>
      <c r="Q770" s="163">
        <f t="shared" si="553"/>
        <v>0</v>
      </c>
      <c r="R770" s="163">
        <f t="shared" si="553"/>
        <v>0</v>
      </c>
    </row>
    <row r="771" spans="1:18" ht="50.25">
      <c r="A771" s="12" t="s">
        <v>477</v>
      </c>
      <c r="B771" s="45">
        <v>914</v>
      </c>
      <c r="C771" s="10" t="s">
        <v>39</v>
      </c>
      <c r="D771" s="10" t="s">
        <v>27</v>
      </c>
      <c r="E771" s="10" t="s">
        <v>478</v>
      </c>
      <c r="F771" s="26"/>
      <c r="G771" s="240">
        <f>G772+G776+G779</f>
        <v>123289</v>
      </c>
      <c r="H771" s="240">
        <f t="shared" ref="H771:J771" si="554">H772+H776+H779</f>
        <v>116965</v>
      </c>
      <c r="I771" s="240">
        <f t="shared" si="554"/>
        <v>0</v>
      </c>
      <c r="J771" s="240">
        <f t="shared" si="554"/>
        <v>0</v>
      </c>
      <c r="K771" s="176">
        <f>K772+K776+K779</f>
        <v>0</v>
      </c>
      <c r="L771" s="176">
        <f t="shared" ref="L771:N771" si="555">L772+L776+L779</f>
        <v>0</v>
      </c>
      <c r="M771" s="176">
        <f t="shared" si="555"/>
        <v>0</v>
      </c>
      <c r="N771" s="176">
        <f t="shared" si="555"/>
        <v>0</v>
      </c>
      <c r="O771" s="176">
        <f>O772+O776+O779</f>
        <v>123289</v>
      </c>
      <c r="P771" s="176">
        <f t="shared" ref="P771:R771" si="556">P772+P776+P779</f>
        <v>116965</v>
      </c>
      <c r="Q771" s="176">
        <f t="shared" si="556"/>
        <v>0</v>
      </c>
      <c r="R771" s="176">
        <f t="shared" si="556"/>
        <v>0</v>
      </c>
    </row>
    <row r="772" spans="1:18" s="135" customFormat="1" ht="18.75">
      <c r="A772" s="99" t="s">
        <v>15</v>
      </c>
      <c r="B772" s="103">
        <v>914</v>
      </c>
      <c r="C772" s="101" t="s">
        <v>39</v>
      </c>
      <c r="D772" s="101" t="s">
        <v>27</v>
      </c>
      <c r="E772" s="101" t="s">
        <v>479</v>
      </c>
      <c r="F772" s="205"/>
      <c r="G772" s="240">
        <f>G773</f>
        <v>168</v>
      </c>
      <c r="H772" s="240">
        <f t="shared" ref="H772:R774" si="557">H773</f>
        <v>0</v>
      </c>
      <c r="I772" s="240">
        <f t="shared" si="557"/>
        <v>0</v>
      </c>
      <c r="J772" s="240">
        <f t="shared" si="557"/>
        <v>0</v>
      </c>
      <c r="K772" s="176">
        <f>K773</f>
        <v>0</v>
      </c>
      <c r="L772" s="176">
        <f t="shared" si="557"/>
        <v>0</v>
      </c>
      <c r="M772" s="176">
        <f t="shared" si="557"/>
        <v>0</v>
      </c>
      <c r="N772" s="176">
        <f t="shared" si="557"/>
        <v>0</v>
      </c>
      <c r="O772" s="176">
        <f>O773</f>
        <v>168</v>
      </c>
      <c r="P772" s="176">
        <f t="shared" si="557"/>
        <v>0</v>
      </c>
      <c r="Q772" s="176">
        <f t="shared" si="557"/>
        <v>0</v>
      </c>
      <c r="R772" s="176">
        <f t="shared" si="557"/>
        <v>0</v>
      </c>
    </row>
    <row r="773" spans="1:18" s="135" customFormat="1">
      <c r="A773" s="99" t="s">
        <v>121</v>
      </c>
      <c r="B773" s="103">
        <v>914</v>
      </c>
      <c r="C773" s="101" t="s">
        <v>39</v>
      </c>
      <c r="D773" s="101" t="s">
        <v>27</v>
      </c>
      <c r="E773" s="101" t="s">
        <v>480</v>
      </c>
      <c r="F773" s="96"/>
      <c r="G773" s="226">
        <f>G774</f>
        <v>168</v>
      </c>
      <c r="H773" s="226">
        <f t="shared" si="557"/>
        <v>0</v>
      </c>
      <c r="I773" s="226">
        <f t="shared" si="557"/>
        <v>0</v>
      </c>
      <c r="J773" s="226">
        <f t="shared" si="557"/>
        <v>0</v>
      </c>
      <c r="K773" s="96">
        <f>K774</f>
        <v>0</v>
      </c>
      <c r="L773" s="96">
        <f t="shared" si="557"/>
        <v>0</v>
      </c>
      <c r="M773" s="96">
        <f t="shared" si="557"/>
        <v>0</v>
      </c>
      <c r="N773" s="96">
        <f t="shared" si="557"/>
        <v>0</v>
      </c>
      <c r="O773" s="96">
        <f>O774</f>
        <v>168</v>
      </c>
      <c r="P773" s="96">
        <f t="shared" si="557"/>
        <v>0</v>
      </c>
      <c r="Q773" s="96">
        <f t="shared" si="557"/>
        <v>0</v>
      </c>
      <c r="R773" s="96">
        <f t="shared" si="557"/>
        <v>0</v>
      </c>
    </row>
    <row r="774" spans="1:18" s="135" customFormat="1" ht="33">
      <c r="A774" s="99" t="s">
        <v>122</v>
      </c>
      <c r="B774" s="103">
        <v>914</v>
      </c>
      <c r="C774" s="101" t="s">
        <v>39</v>
      </c>
      <c r="D774" s="101" t="s">
        <v>27</v>
      </c>
      <c r="E774" s="101" t="s">
        <v>480</v>
      </c>
      <c r="F774" s="96">
        <v>400</v>
      </c>
      <c r="G774" s="226">
        <f>G775</f>
        <v>168</v>
      </c>
      <c r="H774" s="226">
        <f t="shared" si="557"/>
        <v>0</v>
      </c>
      <c r="I774" s="226">
        <f t="shared" si="557"/>
        <v>0</v>
      </c>
      <c r="J774" s="226">
        <f t="shared" si="557"/>
        <v>0</v>
      </c>
      <c r="K774" s="96">
        <f>K775</f>
        <v>0</v>
      </c>
      <c r="L774" s="96">
        <f t="shared" si="557"/>
        <v>0</v>
      </c>
      <c r="M774" s="96">
        <f t="shared" si="557"/>
        <v>0</v>
      </c>
      <c r="N774" s="96">
        <f t="shared" si="557"/>
        <v>0</v>
      </c>
      <c r="O774" s="96">
        <f>O775</f>
        <v>168</v>
      </c>
      <c r="P774" s="96">
        <f t="shared" si="557"/>
        <v>0</v>
      </c>
      <c r="Q774" s="96">
        <f t="shared" si="557"/>
        <v>0</v>
      </c>
      <c r="R774" s="96">
        <f t="shared" si="557"/>
        <v>0</v>
      </c>
    </row>
    <row r="775" spans="1:18" s="135" customFormat="1">
      <c r="A775" s="99" t="s">
        <v>121</v>
      </c>
      <c r="B775" s="103">
        <v>914</v>
      </c>
      <c r="C775" s="101" t="s">
        <v>39</v>
      </c>
      <c r="D775" s="101" t="s">
        <v>27</v>
      </c>
      <c r="E775" s="101" t="s">
        <v>480</v>
      </c>
      <c r="F775" s="96">
        <v>410</v>
      </c>
      <c r="G775" s="226">
        <v>168</v>
      </c>
      <c r="H775" s="226"/>
      <c r="I775" s="226"/>
      <c r="J775" s="226"/>
      <c r="K775" s="96"/>
      <c r="L775" s="96"/>
      <c r="M775" s="96"/>
      <c r="N775" s="96"/>
      <c r="O775" s="96">
        <f>G775+K775</f>
        <v>168</v>
      </c>
      <c r="P775" s="96">
        <f>H775+L775</f>
        <v>0</v>
      </c>
      <c r="Q775" s="96">
        <f>I775+M775</f>
        <v>0</v>
      </c>
      <c r="R775" s="96">
        <f>J775+N775</f>
        <v>0</v>
      </c>
    </row>
    <row r="776" spans="1:18" s="83" customFormat="1" ht="24.75" hidden="1" customHeight="1">
      <c r="A776" s="84" t="s">
        <v>421</v>
      </c>
      <c r="B776" s="90">
        <v>914</v>
      </c>
      <c r="C776" s="89" t="s">
        <v>39</v>
      </c>
      <c r="D776" s="89" t="s">
        <v>27</v>
      </c>
      <c r="E776" s="89" t="s">
        <v>481</v>
      </c>
      <c r="F776" s="87"/>
      <c r="G776" s="226">
        <f>G777</f>
        <v>0</v>
      </c>
      <c r="H776" s="226">
        <f t="shared" ref="H776:R780" si="558">H777</f>
        <v>0</v>
      </c>
      <c r="I776" s="226">
        <f t="shared" si="558"/>
        <v>0</v>
      </c>
      <c r="J776" s="226">
        <f t="shared" si="558"/>
        <v>0</v>
      </c>
      <c r="K776" s="87">
        <f>K777</f>
        <v>0</v>
      </c>
      <c r="L776" s="87">
        <f t="shared" si="558"/>
        <v>0</v>
      </c>
      <c r="M776" s="87">
        <f t="shared" si="558"/>
        <v>0</v>
      </c>
      <c r="N776" s="87">
        <f t="shared" si="558"/>
        <v>0</v>
      </c>
      <c r="O776" s="87">
        <f>O777</f>
        <v>0</v>
      </c>
      <c r="P776" s="87">
        <f t="shared" si="558"/>
        <v>0</v>
      </c>
      <c r="Q776" s="87">
        <f t="shared" si="558"/>
        <v>0</v>
      </c>
      <c r="R776" s="87">
        <f t="shared" si="558"/>
        <v>0</v>
      </c>
    </row>
    <row r="777" spans="1:18" s="83" customFormat="1" ht="33" hidden="1">
      <c r="A777" s="84" t="s">
        <v>122</v>
      </c>
      <c r="B777" s="90">
        <v>914</v>
      </c>
      <c r="C777" s="89" t="s">
        <v>39</v>
      </c>
      <c r="D777" s="89" t="s">
        <v>27</v>
      </c>
      <c r="E777" s="89" t="s">
        <v>481</v>
      </c>
      <c r="F777" s="87">
        <v>400</v>
      </c>
      <c r="G777" s="226">
        <f>G778</f>
        <v>0</v>
      </c>
      <c r="H777" s="226">
        <f t="shared" si="558"/>
        <v>0</v>
      </c>
      <c r="I777" s="226">
        <f t="shared" si="558"/>
        <v>0</v>
      </c>
      <c r="J777" s="226">
        <f t="shared" si="558"/>
        <v>0</v>
      </c>
      <c r="K777" s="87">
        <f>K778</f>
        <v>0</v>
      </c>
      <c r="L777" s="87">
        <f t="shared" si="558"/>
        <v>0</v>
      </c>
      <c r="M777" s="87">
        <f t="shared" si="558"/>
        <v>0</v>
      </c>
      <c r="N777" s="87">
        <f t="shared" si="558"/>
        <v>0</v>
      </c>
      <c r="O777" s="87">
        <f>O778</f>
        <v>0</v>
      </c>
      <c r="P777" s="87">
        <f t="shared" si="558"/>
        <v>0</v>
      </c>
      <c r="Q777" s="87">
        <f t="shared" si="558"/>
        <v>0</v>
      </c>
      <c r="R777" s="87">
        <f t="shared" si="558"/>
        <v>0</v>
      </c>
    </row>
    <row r="778" spans="1:18" s="83" customFormat="1" hidden="1">
      <c r="A778" s="84" t="s">
        <v>121</v>
      </c>
      <c r="B778" s="90">
        <v>914</v>
      </c>
      <c r="C778" s="89" t="s">
        <v>39</v>
      </c>
      <c r="D778" s="89" t="s">
        <v>27</v>
      </c>
      <c r="E778" s="89" t="s">
        <v>481</v>
      </c>
      <c r="F778" s="87">
        <v>410</v>
      </c>
      <c r="G778" s="226"/>
      <c r="H778" s="226"/>
      <c r="I778" s="226"/>
      <c r="J778" s="226"/>
      <c r="K778" s="87"/>
      <c r="L778" s="87"/>
      <c r="M778" s="87"/>
      <c r="N778" s="87"/>
      <c r="O778" s="87">
        <f>G778+K778</f>
        <v>0</v>
      </c>
      <c r="P778" s="87">
        <f>H778+L778</f>
        <v>0</v>
      </c>
      <c r="Q778" s="87">
        <f>I778+M778</f>
        <v>0</v>
      </c>
      <c r="R778" s="87">
        <f>J778+N778</f>
        <v>0</v>
      </c>
    </row>
    <row r="779" spans="1:18" ht="24.75" customHeight="1">
      <c r="A779" s="12" t="s">
        <v>421</v>
      </c>
      <c r="B779" s="45">
        <v>914</v>
      </c>
      <c r="C779" s="10" t="s">
        <v>39</v>
      </c>
      <c r="D779" s="10" t="s">
        <v>27</v>
      </c>
      <c r="E779" s="10" t="s">
        <v>552</v>
      </c>
      <c r="F779" s="9"/>
      <c r="G779" s="226">
        <f>G780</f>
        <v>123121</v>
      </c>
      <c r="H779" s="226">
        <f t="shared" si="558"/>
        <v>116965</v>
      </c>
      <c r="I779" s="226">
        <f t="shared" si="558"/>
        <v>0</v>
      </c>
      <c r="J779" s="226">
        <f t="shared" si="558"/>
        <v>0</v>
      </c>
      <c r="K779" s="96">
        <f>K780</f>
        <v>0</v>
      </c>
      <c r="L779" s="96">
        <f t="shared" si="558"/>
        <v>0</v>
      </c>
      <c r="M779" s="96">
        <f t="shared" si="558"/>
        <v>0</v>
      </c>
      <c r="N779" s="96">
        <f t="shared" si="558"/>
        <v>0</v>
      </c>
      <c r="O779" s="96">
        <f>O780</f>
        <v>123121</v>
      </c>
      <c r="P779" s="96">
        <f t="shared" si="558"/>
        <v>116965</v>
      </c>
      <c r="Q779" s="96">
        <f t="shared" si="558"/>
        <v>0</v>
      </c>
      <c r="R779" s="96">
        <f t="shared" si="558"/>
        <v>0</v>
      </c>
    </row>
    <row r="780" spans="1:18" ht="33">
      <c r="A780" s="12" t="s">
        <v>122</v>
      </c>
      <c r="B780" s="45">
        <v>914</v>
      </c>
      <c r="C780" s="10" t="s">
        <v>39</v>
      </c>
      <c r="D780" s="10" t="s">
        <v>27</v>
      </c>
      <c r="E780" s="10" t="s">
        <v>552</v>
      </c>
      <c r="F780" s="9">
        <v>400</v>
      </c>
      <c r="G780" s="226">
        <f>G781</f>
        <v>123121</v>
      </c>
      <c r="H780" s="226">
        <f t="shared" si="558"/>
        <v>116965</v>
      </c>
      <c r="I780" s="226">
        <f t="shared" si="558"/>
        <v>0</v>
      </c>
      <c r="J780" s="226">
        <f t="shared" si="558"/>
        <v>0</v>
      </c>
      <c r="K780" s="96">
        <f>K781</f>
        <v>0</v>
      </c>
      <c r="L780" s="96">
        <f t="shared" si="558"/>
        <v>0</v>
      </c>
      <c r="M780" s="96">
        <f t="shared" si="558"/>
        <v>0</v>
      </c>
      <c r="N780" s="96">
        <f t="shared" si="558"/>
        <v>0</v>
      </c>
      <c r="O780" s="96">
        <f>O781</f>
        <v>123121</v>
      </c>
      <c r="P780" s="96">
        <f t="shared" si="558"/>
        <v>116965</v>
      </c>
      <c r="Q780" s="96">
        <f t="shared" si="558"/>
        <v>0</v>
      </c>
      <c r="R780" s="96">
        <f t="shared" si="558"/>
        <v>0</v>
      </c>
    </row>
    <row r="781" spans="1:18">
      <c r="A781" s="12" t="s">
        <v>121</v>
      </c>
      <c r="B781" s="45">
        <v>914</v>
      </c>
      <c r="C781" s="10" t="s">
        <v>39</v>
      </c>
      <c r="D781" s="10" t="s">
        <v>27</v>
      </c>
      <c r="E781" s="10" t="s">
        <v>552</v>
      </c>
      <c r="F781" s="9">
        <v>410</v>
      </c>
      <c r="G781" s="226">
        <f>126472-3351</f>
        <v>123121</v>
      </c>
      <c r="H781" s="226">
        <f>120148-3183</f>
        <v>116965</v>
      </c>
      <c r="I781" s="226"/>
      <c r="J781" s="226"/>
      <c r="K781" s="96"/>
      <c r="L781" s="96"/>
      <c r="M781" s="96"/>
      <c r="N781" s="96"/>
      <c r="O781" s="96">
        <f>G781+K781</f>
        <v>123121</v>
      </c>
      <c r="P781" s="96">
        <f>H781+L781</f>
        <v>116965</v>
      </c>
      <c r="Q781" s="96">
        <f>I781+M781</f>
        <v>0</v>
      </c>
      <c r="R781" s="96">
        <f>J781+N781</f>
        <v>0</v>
      </c>
    </row>
    <row r="782" spans="1:18" s="83" customFormat="1" hidden="1">
      <c r="A782" s="86"/>
      <c r="B782" s="90"/>
      <c r="C782" s="89"/>
      <c r="D782" s="89"/>
      <c r="E782" s="89"/>
      <c r="F782" s="87"/>
      <c r="G782" s="87"/>
      <c r="H782" s="87"/>
      <c r="I782" s="87"/>
      <c r="J782" s="87"/>
      <c r="K782" s="87"/>
      <c r="L782" s="87"/>
      <c r="M782" s="87"/>
      <c r="N782" s="87"/>
      <c r="O782" s="87"/>
      <c r="P782" s="87"/>
      <c r="Q782" s="87"/>
      <c r="R782" s="87"/>
    </row>
    <row r="783" spans="1:18" s="83" customFormat="1" ht="18.75" hidden="1">
      <c r="A783" s="82" t="s">
        <v>99</v>
      </c>
      <c r="B783" s="198" t="s">
        <v>216</v>
      </c>
      <c r="C783" s="198" t="s">
        <v>77</v>
      </c>
      <c r="D783" s="198" t="s">
        <v>13</v>
      </c>
      <c r="E783" s="199"/>
      <c r="F783" s="198"/>
      <c r="G783" s="224">
        <f>G784</f>
        <v>0</v>
      </c>
      <c r="H783" s="224">
        <f t="shared" ref="H783:R786" si="559">H784</f>
        <v>0</v>
      </c>
      <c r="I783" s="224">
        <f t="shared" si="559"/>
        <v>0</v>
      </c>
      <c r="J783" s="224">
        <f t="shared" si="559"/>
        <v>0</v>
      </c>
      <c r="K783" s="200">
        <f>K784</f>
        <v>0</v>
      </c>
      <c r="L783" s="200">
        <f t="shared" si="559"/>
        <v>0</v>
      </c>
      <c r="M783" s="200">
        <f t="shared" si="559"/>
        <v>0</v>
      </c>
      <c r="N783" s="200">
        <f t="shared" si="559"/>
        <v>0</v>
      </c>
      <c r="O783" s="200">
        <f>O784</f>
        <v>0</v>
      </c>
      <c r="P783" s="200">
        <f t="shared" si="559"/>
        <v>0</v>
      </c>
      <c r="Q783" s="200">
        <f t="shared" si="559"/>
        <v>0</v>
      </c>
      <c r="R783" s="200">
        <f t="shared" si="559"/>
        <v>0</v>
      </c>
    </row>
    <row r="784" spans="1:18" s="83" customFormat="1" ht="33" hidden="1">
      <c r="A784" s="84" t="s">
        <v>434</v>
      </c>
      <c r="B784" s="89" t="s">
        <v>216</v>
      </c>
      <c r="C784" s="89" t="s">
        <v>77</v>
      </c>
      <c r="D784" s="89" t="s">
        <v>13</v>
      </c>
      <c r="E784" s="89" t="s">
        <v>342</v>
      </c>
      <c r="F784" s="85"/>
      <c r="G784" s="225">
        <f>G785</f>
        <v>0</v>
      </c>
      <c r="H784" s="225">
        <f t="shared" si="559"/>
        <v>0</v>
      </c>
      <c r="I784" s="225">
        <f t="shared" si="559"/>
        <v>0</v>
      </c>
      <c r="J784" s="225">
        <f t="shared" si="559"/>
        <v>0</v>
      </c>
      <c r="K784" s="196">
        <f>K785</f>
        <v>0</v>
      </c>
      <c r="L784" s="196">
        <f t="shared" si="559"/>
        <v>0</v>
      </c>
      <c r="M784" s="196">
        <f t="shared" si="559"/>
        <v>0</v>
      </c>
      <c r="N784" s="196">
        <f t="shared" si="559"/>
        <v>0</v>
      </c>
      <c r="O784" s="196">
        <f>O785</f>
        <v>0</v>
      </c>
      <c r="P784" s="196">
        <f t="shared" si="559"/>
        <v>0</v>
      </c>
      <c r="Q784" s="196">
        <f t="shared" si="559"/>
        <v>0</v>
      </c>
      <c r="R784" s="196">
        <f t="shared" si="559"/>
        <v>0</v>
      </c>
    </row>
    <row r="785" spans="1:18" s="83" customFormat="1" hidden="1">
      <c r="A785" s="84" t="s">
        <v>435</v>
      </c>
      <c r="B785" s="89" t="s">
        <v>216</v>
      </c>
      <c r="C785" s="89" t="s">
        <v>77</v>
      </c>
      <c r="D785" s="89" t="s">
        <v>13</v>
      </c>
      <c r="E785" s="89" t="s">
        <v>436</v>
      </c>
      <c r="F785" s="87"/>
      <c r="G785" s="227">
        <f>G786</f>
        <v>0</v>
      </c>
      <c r="H785" s="227">
        <f t="shared" si="559"/>
        <v>0</v>
      </c>
      <c r="I785" s="227">
        <f t="shared" si="559"/>
        <v>0</v>
      </c>
      <c r="J785" s="227">
        <f t="shared" si="559"/>
        <v>0</v>
      </c>
      <c r="K785" s="186">
        <f>K786</f>
        <v>0</v>
      </c>
      <c r="L785" s="186">
        <f t="shared" si="559"/>
        <v>0</v>
      </c>
      <c r="M785" s="186">
        <f t="shared" si="559"/>
        <v>0</v>
      </c>
      <c r="N785" s="186">
        <f t="shared" si="559"/>
        <v>0</v>
      </c>
      <c r="O785" s="186">
        <f>O786</f>
        <v>0</v>
      </c>
      <c r="P785" s="186">
        <f t="shared" si="559"/>
        <v>0</v>
      </c>
      <c r="Q785" s="186">
        <f t="shared" si="559"/>
        <v>0</v>
      </c>
      <c r="R785" s="186">
        <f t="shared" si="559"/>
        <v>0</v>
      </c>
    </row>
    <row r="786" spans="1:18" s="83" customFormat="1" ht="33" hidden="1">
      <c r="A786" s="84" t="s">
        <v>122</v>
      </c>
      <c r="B786" s="89" t="s">
        <v>216</v>
      </c>
      <c r="C786" s="89" t="s">
        <v>77</v>
      </c>
      <c r="D786" s="89" t="s">
        <v>13</v>
      </c>
      <c r="E786" s="89" t="s">
        <v>436</v>
      </c>
      <c r="F786" s="85" t="s">
        <v>123</v>
      </c>
      <c r="G786" s="227">
        <f>G787</f>
        <v>0</v>
      </c>
      <c r="H786" s="227">
        <f t="shared" si="559"/>
        <v>0</v>
      </c>
      <c r="I786" s="227">
        <f t="shared" si="559"/>
        <v>0</v>
      </c>
      <c r="J786" s="227">
        <f t="shared" si="559"/>
        <v>0</v>
      </c>
      <c r="K786" s="186">
        <f>K787</f>
        <v>0</v>
      </c>
      <c r="L786" s="186">
        <f t="shared" si="559"/>
        <v>0</v>
      </c>
      <c r="M786" s="186">
        <f t="shared" si="559"/>
        <v>0</v>
      </c>
      <c r="N786" s="186">
        <f t="shared" si="559"/>
        <v>0</v>
      </c>
      <c r="O786" s="186">
        <f>O787</f>
        <v>0</v>
      </c>
      <c r="P786" s="186">
        <f t="shared" si="559"/>
        <v>0</v>
      </c>
      <c r="Q786" s="186">
        <f t="shared" si="559"/>
        <v>0</v>
      </c>
      <c r="R786" s="186">
        <f t="shared" si="559"/>
        <v>0</v>
      </c>
    </row>
    <row r="787" spans="1:18" s="83" customFormat="1" hidden="1">
      <c r="A787" s="84" t="s">
        <v>121</v>
      </c>
      <c r="B787" s="89" t="s">
        <v>216</v>
      </c>
      <c r="C787" s="89" t="s">
        <v>77</v>
      </c>
      <c r="D787" s="89" t="s">
        <v>13</v>
      </c>
      <c r="E787" s="89" t="s">
        <v>436</v>
      </c>
      <c r="F787" s="85" t="s">
        <v>124</v>
      </c>
      <c r="G787" s="225"/>
      <c r="H787" s="225"/>
      <c r="I787" s="225"/>
      <c r="J787" s="225"/>
      <c r="K787" s="196"/>
      <c r="L787" s="196"/>
      <c r="M787" s="196"/>
      <c r="N787" s="196"/>
      <c r="O787" s="87">
        <f>G787+K787</f>
        <v>0</v>
      </c>
      <c r="P787" s="87">
        <f>H787+L787</f>
        <v>0</v>
      </c>
      <c r="Q787" s="87">
        <f>I787+M787</f>
        <v>0</v>
      </c>
      <c r="R787" s="87">
        <f>J787+N787</f>
        <v>0</v>
      </c>
    </row>
    <row r="788" spans="1:18" s="135" customFormat="1">
      <c r="A788" s="99"/>
      <c r="B788" s="101"/>
      <c r="C788" s="101"/>
      <c r="D788" s="101"/>
      <c r="E788" s="101"/>
      <c r="F788" s="158"/>
      <c r="G788" s="225"/>
      <c r="H788" s="225"/>
      <c r="I788" s="225"/>
      <c r="J788" s="225"/>
      <c r="K788" s="161"/>
      <c r="L788" s="161"/>
      <c r="M788" s="161"/>
      <c r="N788" s="161"/>
      <c r="O788" s="161"/>
      <c r="P788" s="161"/>
      <c r="Q788" s="161"/>
      <c r="R788" s="161"/>
    </row>
    <row r="789" spans="1:18" s="135" customFormat="1" ht="20.25">
      <c r="A789" s="16" t="s">
        <v>134</v>
      </c>
      <c r="B789" s="47">
        <v>914</v>
      </c>
      <c r="C789" s="26" t="s">
        <v>67</v>
      </c>
      <c r="D789" s="26" t="s">
        <v>27</v>
      </c>
      <c r="E789" s="101"/>
      <c r="F789" s="158"/>
      <c r="G789" s="228">
        <f>G790</f>
        <v>8445</v>
      </c>
      <c r="H789" s="228">
        <f t="shared" ref="H789:R793" si="560">H790</f>
        <v>0</v>
      </c>
      <c r="I789" s="228">
        <f t="shared" si="560"/>
        <v>0</v>
      </c>
      <c r="J789" s="228">
        <f t="shared" si="560"/>
        <v>0</v>
      </c>
      <c r="K789" s="165">
        <f>K790</f>
        <v>0</v>
      </c>
      <c r="L789" s="165">
        <f t="shared" si="560"/>
        <v>0</v>
      </c>
      <c r="M789" s="165">
        <f t="shared" si="560"/>
        <v>0</v>
      </c>
      <c r="N789" s="165">
        <f t="shared" si="560"/>
        <v>0</v>
      </c>
      <c r="O789" s="165">
        <f>O790</f>
        <v>8445</v>
      </c>
      <c r="P789" s="165">
        <f t="shared" si="560"/>
        <v>0</v>
      </c>
      <c r="Q789" s="165">
        <f t="shared" si="560"/>
        <v>0</v>
      </c>
      <c r="R789" s="165">
        <f t="shared" si="560"/>
        <v>0</v>
      </c>
    </row>
    <row r="790" spans="1:18" ht="50.25">
      <c r="A790" s="99" t="s">
        <v>645</v>
      </c>
      <c r="B790" s="45">
        <v>914</v>
      </c>
      <c r="C790" s="10" t="s">
        <v>67</v>
      </c>
      <c r="D790" s="10" t="s">
        <v>27</v>
      </c>
      <c r="E790" s="10" t="s">
        <v>640</v>
      </c>
      <c r="F790" s="26"/>
      <c r="G790" s="240">
        <f>G791</f>
        <v>8445</v>
      </c>
      <c r="H790" s="240">
        <f t="shared" si="560"/>
        <v>0</v>
      </c>
      <c r="I790" s="240">
        <f t="shared" si="560"/>
        <v>0</v>
      </c>
      <c r="J790" s="240">
        <f t="shared" si="560"/>
        <v>0</v>
      </c>
      <c r="K790" s="176">
        <f>K791</f>
        <v>0</v>
      </c>
      <c r="L790" s="176">
        <f t="shared" si="560"/>
        <v>0</v>
      </c>
      <c r="M790" s="176">
        <f t="shared" si="560"/>
        <v>0</v>
      </c>
      <c r="N790" s="176">
        <f t="shared" si="560"/>
        <v>0</v>
      </c>
      <c r="O790" s="176">
        <f>O791</f>
        <v>8445</v>
      </c>
      <c r="P790" s="176">
        <f t="shared" si="560"/>
        <v>0</v>
      </c>
      <c r="Q790" s="176">
        <f t="shared" si="560"/>
        <v>0</v>
      </c>
      <c r="R790" s="176">
        <f t="shared" si="560"/>
        <v>0</v>
      </c>
    </row>
    <row r="791" spans="1:18" s="135" customFormat="1" ht="18.75">
      <c r="A791" s="99" t="s">
        <v>15</v>
      </c>
      <c r="B791" s="103">
        <v>914</v>
      </c>
      <c r="C791" s="101" t="s">
        <v>67</v>
      </c>
      <c r="D791" s="101" t="s">
        <v>27</v>
      </c>
      <c r="E791" s="101" t="s">
        <v>643</v>
      </c>
      <c r="F791" s="205"/>
      <c r="G791" s="240">
        <f>G792</f>
        <v>8445</v>
      </c>
      <c r="H791" s="240">
        <f t="shared" si="560"/>
        <v>0</v>
      </c>
      <c r="I791" s="240">
        <f t="shared" si="560"/>
        <v>0</v>
      </c>
      <c r="J791" s="240">
        <f t="shared" si="560"/>
        <v>0</v>
      </c>
      <c r="K791" s="176">
        <f>K792</f>
        <v>0</v>
      </c>
      <c r="L791" s="176">
        <f t="shared" si="560"/>
        <v>0</v>
      </c>
      <c r="M791" s="176">
        <f t="shared" si="560"/>
        <v>0</v>
      </c>
      <c r="N791" s="176">
        <f t="shared" si="560"/>
        <v>0</v>
      </c>
      <c r="O791" s="176">
        <f>O792</f>
        <v>8445</v>
      </c>
      <c r="P791" s="176">
        <f t="shared" si="560"/>
        <v>0</v>
      </c>
      <c r="Q791" s="176">
        <f t="shared" si="560"/>
        <v>0</v>
      </c>
      <c r="R791" s="176">
        <f t="shared" si="560"/>
        <v>0</v>
      </c>
    </row>
    <row r="792" spans="1:18" s="135" customFormat="1">
      <c r="A792" s="99" t="s">
        <v>121</v>
      </c>
      <c r="B792" s="103">
        <v>914</v>
      </c>
      <c r="C792" s="101" t="s">
        <v>67</v>
      </c>
      <c r="D792" s="101" t="s">
        <v>27</v>
      </c>
      <c r="E792" s="101" t="s">
        <v>657</v>
      </c>
      <c r="F792" s="96"/>
      <c r="G792" s="226">
        <f>G793</f>
        <v>8445</v>
      </c>
      <c r="H792" s="226">
        <f t="shared" si="560"/>
        <v>0</v>
      </c>
      <c r="I792" s="226">
        <f t="shared" si="560"/>
        <v>0</v>
      </c>
      <c r="J792" s="226">
        <f t="shared" si="560"/>
        <v>0</v>
      </c>
      <c r="K792" s="96">
        <f>K793</f>
        <v>0</v>
      </c>
      <c r="L792" s="96">
        <f t="shared" si="560"/>
        <v>0</v>
      </c>
      <c r="M792" s="96">
        <f t="shared" si="560"/>
        <v>0</v>
      </c>
      <c r="N792" s="96">
        <f t="shared" si="560"/>
        <v>0</v>
      </c>
      <c r="O792" s="96">
        <f>O793</f>
        <v>8445</v>
      </c>
      <c r="P792" s="96">
        <f t="shared" si="560"/>
        <v>0</v>
      </c>
      <c r="Q792" s="96">
        <f t="shared" si="560"/>
        <v>0</v>
      </c>
      <c r="R792" s="96">
        <f t="shared" si="560"/>
        <v>0</v>
      </c>
    </row>
    <row r="793" spans="1:18" s="135" customFormat="1" ht="33">
      <c r="A793" s="99" t="s">
        <v>122</v>
      </c>
      <c r="B793" s="103">
        <v>914</v>
      </c>
      <c r="C793" s="101" t="s">
        <v>67</v>
      </c>
      <c r="D793" s="101" t="s">
        <v>27</v>
      </c>
      <c r="E793" s="101" t="s">
        <v>657</v>
      </c>
      <c r="F793" s="96">
        <v>400</v>
      </c>
      <c r="G793" s="226">
        <f>G794</f>
        <v>8445</v>
      </c>
      <c r="H793" s="226">
        <f t="shared" si="560"/>
        <v>0</v>
      </c>
      <c r="I793" s="226">
        <f t="shared" si="560"/>
        <v>0</v>
      </c>
      <c r="J793" s="226">
        <f t="shared" si="560"/>
        <v>0</v>
      </c>
      <c r="K793" s="96">
        <f>K794</f>
        <v>0</v>
      </c>
      <c r="L793" s="96">
        <f t="shared" si="560"/>
        <v>0</v>
      </c>
      <c r="M793" s="96">
        <f t="shared" si="560"/>
        <v>0</v>
      </c>
      <c r="N793" s="96">
        <f t="shared" si="560"/>
        <v>0</v>
      </c>
      <c r="O793" s="96">
        <f>O794</f>
        <v>8445</v>
      </c>
      <c r="P793" s="96">
        <f t="shared" si="560"/>
        <v>0</v>
      </c>
      <c r="Q793" s="96">
        <f t="shared" si="560"/>
        <v>0</v>
      </c>
      <c r="R793" s="96">
        <f t="shared" si="560"/>
        <v>0</v>
      </c>
    </row>
    <row r="794" spans="1:18" s="135" customFormat="1">
      <c r="A794" s="99" t="s">
        <v>121</v>
      </c>
      <c r="B794" s="103">
        <v>914</v>
      </c>
      <c r="C794" s="101" t="s">
        <v>67</v>
      </c>
      <c r="D794" s="101" t="s">
        <v>27</v>
      </c>
      <c r="E794" s="101" t="s">
        <v>657</v>
      </c>
      <c r="F794" s="96">
        <v>410</v>
      </c>
      <c r="G794" s="226">
        <v>8445</v>
      </c>
      <c r="H794" s="226"/>
      <c r="I794" s="226"/>
      <c r="J794" s="226"/>
      <c r="K794" s="96"/>
      <c r="L794" s="96"/>
      <c r="M794" s="96"/>
      <c r="N794" s="96"/>
      <c r="O794" s="96">
        <f>G794+K794</f>
        <v>8445</v>
      </c>
      <c r="P794" s="96">
        <f>H794+L794</f>
        <v>0</v>
      </c>
      <c r="Q794" s="96">
        <f>I794+M794</f>
        <v>0</v>
      </c>
      <c r="R794" s="96">
        <f>J794+N794</f>
        <v>0</v>
      </c>
    </row>
    <row r="795" spans="1:18" s="135" customFormat="1">
      <c r="A795" s="99"/>
      <c r="B795" s="103"/>
      <c r="C795" s="101"/>
      <c r="D795" s="101"/>
      <c r="E795" s="101"/>
      <c r="F795" s="96"/>
      <c r="G795" s="226"/>
      <c r="H795" s="226"/>
      <c r="I795" s="226"/>
      <c r="J795" s="226"/>
      <c r="K795" s="96"/>
      <c r="L795" s="96"/>
      <c r="M795" s="96"/>
      <c r="N795" s="96"/>
      <c r="O795" s="96"/>
      <c r="P795" s="96"/>
      <c r="Q795" s="96"/>
      <c r="R795" s="96"/>
    </row>
    <row r="796" spans="1:18" ht="47.25" customHeight="1">
      <c r="A796" s="21" t="s">
        <v>259</v>
      </c>
      <c r="B796" s="22">
        <v>915</v>
      </c>
      <c r="C796" s="21"/>
      <c r="D796" s="21"/>
      <c r="E796" s="21"/>
      <c r="F796" s="23"/>
      <c r="G796" s="228">
        <f>G797+G807</f>
        <v>26196</v>
      </c>
      <c r="H796" s="228">
        <f t="shared" ref="H796:J796" si="561">H797+H807</f>
        <v>24077</v>
      </c>
      <c r="I796" s="228">
        <f t="shared" si="561"/>
        <v>26196</v>
      </c>
      <c r="J796" s="228">
        <f t="shared" si="561"/>
        <v>24077</v>
      </c>
      <c r="K796" s="165">
        <f>K797+K807</f>
        <v>0</v>
      </c>
      <c r="L796" s="165">
        <f t="shared" ref="L796:N796" si="562">L797+L807</f>
        <v>0</v>
      </c>
      <c r="M796" s="165">
        <f t="shared" si="562"/>
        <v>0</v>
      </c>
      <c r="N796" s="165">
        <f t="shared" si="562"/>
        <v>0</v>
      </c>
      <c r="O796" s="165">
        <f>O797+O807</f>
        <v>26196</v>
      </c>
      <c r="P796" s="165">
        <f t="shared" ref="P796:R796" si="563">P797+P807</f>
        <v>24077</v>
      </c>
      <c r="Q796" s="165">
        <f t="shared" si="563"/>
        <v>26196</v>
      </c>
      <c r="R796" s="165">
        <f t="shared" si="563"/>
        <v>24077</v>
      </c>
    </row>
    <row r="797" spans="1:18" ht="27" customHeight="1">
      <c r="A797" s="25" t="s">
        <v>369</v>
      </c>
      <c r="B797" s="47">
        <v>915</v>
      </c>
      <c r="C797" s="26" t="s">
        <v>84</v>
      </c>
      <c r="D797" s="26" t="s">
        <v>30</v>
      </c>
      <c r="E797" s="26"/>
      <c r="F797" s="64"/>
      <c r="G797" s="229">
        <f>G798</f>
        <v>24077</v>
      </c>
      <c r="H797" s="229">
        <f t="shared" ref="H797:R798" si="564">H798</f>
        <v>24077</v>
      </c>
      <c r="I797" s="229">
        <f t="shared" si="564"/>
        <v>24077</v>
      </c>
      <c r="J797" s="229">
        <f t="shared" si="564"/>
        <v>24077</v>
      </c>
      <c r="K797" s="166">
        <f>K798</f>
        <v>0</v>
      </c>
      <c r="L797" s="166">
        <f t="shared" si="564"/>
        <v>0</v>
      </c>
      <c r="M797" s="166">
        <f t="shared" si="564"/>
        <v>0</v>
      </c>
      <c r="N797" s="166">
        <f t="shared" si="564"/>
        <v>0</v>
      </c>
      <c r="O797" s="166">
        <f>O798</f>
        <v>24077</v>
      </c>
      <c r="P797" s="166">
        <f t="shared" si="564"/>
        <v>24077</v>
      </c>
      <c r="Q797" s="166">
        <f t="shared" si="564"/>
        <v>24077</v>
      </c>
      <c r="R797" s="166">
        <f t="shared" si="564"/>
        <v>24077</v>
      </c>
    </row>
    <row r="798" spans="1:18" s="135" customFormat="1" ht="51">
      <c r="A798" s="99" t="s">
        <v>572</v>
      </c>
      <c r="B798" s="103">
        <v>915</v>
      </c>
      <c r="C798" s="101" t="s">
        <v>84</v>
      </c>
      <c r="D798" s="101" t="s">
        <v>30</v>
      </c>
      <c r="E798" s="101" t="s">
        <v>217</v>
      </c>
      <c r="F798" s="219"/>
      <c r="G798" s="227">
        <f>G799</f>
        <v>24077</v>
      </c>
      <c r="H798" s="227">
        <f t="shared" si="564"/>
        <v>24077</v>
      </c>
      <c r="I798" s="227">
        <f t="shared" si="564"/>
        <v>24077</v>
      </c>
      <c r="J798" s="227">
        <f t="shared" si="564"/>
        <v>24077</v>
      </c>
      <c r="K798" s="164">
        <f>K799</f>
        <v>0</v>
      </c>
      <c r="L798" s="164">
        <f t="shared" si="564"/>
        <v>0</v>
      </c>
      <c r="M798" s="164">
        <f t="shared" si="564"/>
        <v>0</v>
      </c>
      <c r="N798" s="164">
        <f t="shared" si="564"/>
        <v>0</v>
      </c>
      <c r="O798" s="164">
        <f>O799</f>
        <v>24077</v>
      </c>
      <c r="P798" s="164">
        <f t="shared" si="564"/>
        <v>24077</v>
      </c>
      <c r="Q798" s="164">
        <f t="shared" si="564"/>
        <v>24077</v>
      </c>
      <c r="R798" s="164">
        <f t="shared" si="564"/>
        <v>24077</v>
      </c>
    </row>
    <row r="799" spans="1:18" s="135" customFormat="1">
      <c r="A799" s="100" t="s">
        <v>571</v>
      </c>
      <c r="B799" s="103">
        <v>915</v>
      </c>
      <c r="C799" s="101" t="s">
        <v>84</v>
      </c>
      <c r="D799" s="101" t="s">
        <v>30</v>
      </c>
      <c r="E799" s="101" t="s">
        <v>570</v>
      </c>
      <c r="F799" s="219"/>
      <c r="G799" s="227">
        <f>G800+G803</f>
        <v>24077</v>
      </c>
      <c r="H799" s="227">
        <f t="shared" ref="H799:J799" si="565">H800+H803</f>
        <v>24077</v>
      </c>
      <c r="I799" s="227">
        <f t="shared" si="565"/>
        <v>24077</v>
      </c>
      <c r="J799" s="227">
        <f t="shared" si="565"/>
        <v>24077</v>
      </c>
      <c r="K799" s="164">
        <f>K800+K803</f>
        <v>0</v>
      </c>
      <c r="L799" s="164">
        <f t="shared" ref="L799:N799" si="566">L800+L803</f>
        <v>0</v>
      </c>
      <c r="M799" s="164">
        <f t="shared" si="566"/>
        <v>0</v>
      </c>
      <c r="N799" s="164">
        <f t="shared" si="566"/>
        <v>0</v>
      </c>
      <c r="O799" s="164">
        <f>O800+O803</f>
        <v>24077</v>
      </c>
      <c r="P799" s="164">
        <f t="shared" ref="P799:R799" si="567">P800+P803</f>
        <v>24077</v>
      </c>
      <c r="Q799" s="164">
        <f t="shared" si="567"/>
        <v>24077</v>
      </c>
      <c r="R799" s="164">
        <f t="shared" si="567"/>
        <v>24077</v>
      </c>
    </row>
    <row r="800" spans="1:18" s="135" customFormat="1" ht="33">
      <c r="A800" s="100" t="s">
        <v>573</v>
      </c>
      <c r="B800" s="103">
        <v>915</v>
      </c>
      <c r="C800" s="101" t="s">
        <v>84</v>
      </c>
      <c r="D800" s="101" t="s">
        <v>30</v>
      </c>
      <c r="E800" s="101" t="s">
        <v>574</v>
      </c>
      <c r="F800" s="219"/>
      <c r="G800" s="227">
        <f>G801</f>
        <v>24077</v>
      </c>
      <c r="H800" s="227">
        <f t="shared" ref="H800:R801" si="568">H801</f>
        <v>24077</v>
      </c>
      <c r="I800" s="227">
        <f t="shared" si="568"/>
        <v>24077</v>
      </c>
      <c r="J800" s="227">
        <f t="shared" si="568"/>
        <v>24077</v>
      </c>
      <c r="K800" s="164">
        <f>K801</f>
        <v>0</v>
      </c>
      <c r="L800" s="164">
        <f t="shared" si="568"/>
        <v>0</v>
      </c>
      <c r="M800" s="164">
        <f t="shared" si="568"/>
        <v>0</v>
      </c>
      <c r="N800" s="164">
        <f t="shared" si="568"/>
        <v>0</v>
      </c>
      <c r="O800" s="164">
        <f>O801</f>
        <v>24077</v>
      </c>
      <c r="P800" s="164">
        <f t="shared" si="568"/>
        <v>24077</v>
      </c>
      <c r="Q800" s="164">
        <f t="shared" si="568"/>
        <v>24077</v>
      </c>
      <c r="R800" s="164">
        <f t="shared" si="568"/>
        <v>24077</v>
      </c>
    </row>
    <row r="801" spans="1:18" s="135" customFormat="1">
      <c r="A801" s="99" t="s">
        <v>40</v>
      </c>
      <c r="B801" s="103">
        <v>915</v>
      </c>
      <c r="C801" s="101" t="s">
        <v>84</v>
      </c>
      <c r="D801" s="101" t="s">
        <v>30</v>
      </c>
      <c r="E801" s="101" t="s">
        <v>574</v>
      </c>
      <c r="F801" s="219">
        <v>300</v>
      </c>
      <c r="G801" s="227">
        <f>G802</f>
        <v>24077</v>
      </c>
      <c r="H801" s="227">
        <f t="shared" si="568"/>
        <v>24077</v>
      </c>
      <c r="I801" s="227">
        <f t="shared" si="568"/>
        <v>24077</v>
      </c>
      <c r="J801" s="227">
        <f t="shared" si="568"/>
        <v>24077</v>
      </c>
      <c r="K801" s="164">
        <f>K802</f>
        <v>0</v>
      </c>
      <c r="L801" s="164">
        <f t="shared" si="568"/>
        <v>0</v>
      </c>
      <c r="M801" s="164">
        <f t="shared" si="568"/>
        <v>0</v>
      </c>
      <c r="N801" s="164">
        <f t="shared" si="568"/>
        <v>0</v>
      </c>
      <c r="O801" s="164">
        <f>O802</f>
        <v>24077</v>
      </c>
      <c r="P801" s="164">
        <f t="shared" si="568"/>
        <v>24077</v>
      </c>
      <c r="Q801" s="164">
        <f t="shared" si="568"/>
        <v>24077</v>
      </c>
      <c r="R801" s="164">
        <f t="shared" si="568"/>
        <v>24077</v>
      </c>
    </row>
    <row r="802" spans="1:18" s="135" customFormat="1" ht="33">
      <c r="A802" s="100" t="s">
        <v>575</v>
      </c>
      <c r="B802" s="103">
        <v>915</v>
      </c>
      <c r="C802" s="101" t="s">
        <v>84</v>
      </c>
      <c r="D802" s="101" t="s">
        <v>30</v>
      </c>
      <c r="E802" s="101" t="s">
        <v>574</v>
      </c>
      <c r="F802" s="219">
        <v>320</v>
      </c>
      <c r="G802" s="227">
        <v>24077</v>
      </c>
      <c r="H802" s="227">
        <v>24077</v>
      </c>
      <c r="I802" s="227">
        <v>24077</v>
      </c>
      <c r="J802" s="227">
        <v>24077</v>
      </c>
      <c r="K802" s="164"/>
      <c r="L802" s="164"/>
      <c r="M802" s="164"/>
      <c r="N802" s="164"/>
      <c r="O802" s="96">
        <f>G802+K802</f>
        <v>24077</v>
      </c>
      <c r="P802" s="96">
        <f>H802+L802</f>
        <v>24077</v>
      </c>
      <c r="Q802" s="96">
        <f>I802+M802</f>
        <v>24077</v>
      </c>
      <c r="R802" s="96">
        <f>J802+N802</f>
        <v>24077</v>
      </c>
    </row>
    <row r="803" spans="1:18" s="83" customFormat="1" ht="50.25" hidden="1">
      <c r="A803" s="121" t="s">
        <v>576</v>
      </c>
      <c r="B803" s="213">
        <v>915</v>
      </c>
      <c r="C803" s="214" t="s">
        <v>84</v>
      </c>
      <c r="D803" s="214" t="s">
        <v>30</v>
      </c>
      <c r="E803" s="89" t="s">
        <v>577</v>
      </c>
      <c r="F803" s="89"/>
      <c r="G803" s="228">
        <f>G804</f>
        <v>0</v>
      </c>
      <c r="H803" s="228">
        <f t="shared" ref="H803:R804" si="569">H804</f>
        <v>0</v>
      </c>
      <c r="I803" s="228">
        <f t="shared" si="569"/>
        <v>0</v>
      </c>
      <c r="J803" s="228">
        <f t="shared" si="569"/>
        <v>0</v>
      </c>
      <c r="K803" s="212">
        <f>K804</f>
        <v>0</v>
      </c>
      <c r="L803" s="212">
        <f t="shared" si="569"/>
        <v>0</v>
      </c>
      <c r="M803" s="212">
        <f t="shared" si="569"/>
        <v>0</v>
      </c>
      <c r="N803" s="212">
        <f t="shared" si="569"/>
        <v>0</v>
      </c>
      <c r="O803" s="212">
        <f>O804</f>
        <v>0</v>
      </c>
      <c r="P803" s="212">
        <f t="shared" si="569"/>
        <v>0</v>
      </c>
      <c r="Q803" s="212">
        <f t="shared" si="569"/>
        <v>0</v>
      </c>
      <c r="R803" s="212">
        <f t="shared" si="569"/>
        <v>0</v>
      </c>
    </row>
    <row r="804" spans="1:18" s="83" customFormat="1" ht="20.25" hidden="1">
      <c r="A804" s="121" t="s">
        <v>40</v>
      </c>
      <c r="B804" s="213">
        <v>915</v>
      </c>
      <c r="C804" s="214" t="s">
        <v>84</v>
      </c>
      <c r="D804" s="214" t="s">
        <v>30</v>
      </c>
      <c r="E804" s="89" t="s">
        <v>577</v>
      </c>
      <c r="F804" s="89" t="s">
        <v>41</v>
      </c>
      <c r="G804" s="228">
        <f>G805</f>
        <v>0</v>
      </c>
      <c r="H804" s="228">
        <f t="shared" si="569"/>
        <v>0</v>
      </c>
      <c r="I804" s="228">
        <f t="shared" si="569"/>
        <v>0</v>
      </c>
      <c r="J804" s="228">
        <f t="shared" si="569"/>
        <v>0</v>
      </c>
      <c r="K804" s="212">
        <f>K805</f>
        <v>0</v>
      </c>
      <c r="L804" s="212">
        <f t="shared" si="569"/>
        <v>0</v>
      </c>
      <c r="M804" s="212">
        <f t="shared" si="569"/>
        <v>0</v>
      </c>
      <c r="N804" s="212">
        <f t="shared" si="569"/>
        <v>0</v>
      </c>
      <c r="O804" s="212">
        <f>O805</f>
        <v>0</v>
      </c>
      <c r="P804" s="212">
        <f t="shared" si="569"/>
        <v>0</v>
      </c>
      <c r="Q804" s="212">
        <f t="shared" si="569"/>
        <v>0</v>
      </c>
      <c r="R804" s="212">
        <f t="shared" si="569"/>
        <v>0</v>
      </c>
    </row>
    <row r="805" spans="1:18" s="83" customFormat="1" ht="33.75" hidden="1">
      <c r="A805" s="121" t="s">
        <v>316</v>
      </c>
      <c r="B805" s="213">
        <v>915</v>
      </c>
      <c r="C805" s="214" t="s">
        <v>84</v>
      </c>
      <c r="D805" s="214" t="s">
        <v>30</v>
      </c>
      <c r="E805" s="89" t="s">
        <v>577</v>
      </c>
      <c r="F805" s="89" t="s">
        <v>578</v>
      </c>
      <c r="G805" s="228"/>
      <c r="H805" s="228"/>
      <c r="I805" s="228"/>
      <c r="J805" s="228"/>
      <c r="K805" s="212"/>
      <c r="L805" s="212"/>
      <c r="M805" s="212"/>
      <c r="N805" s="212"/>
      <c r="O805" s="87">
        <f>G805+K805</f>
        <v>0</v>
      </c>
      <c r="P805" s="87">
        <f>H805+L805</f>
        <v>0</v>
      </c>
      <c r="Q805" s="87">
        <f>I805+M805</f>
        <v>0</v>
      </c>
      <c r="R805" s="87">
        <f>J805+N805</f>
        <v>0</v>
      </c>
    </row>
    <row r="806" spans="1:18" ht="20.25">
      <c r="A806" s="12"/>
      <c r="B806" s="22"/>
      <c r="C806" s="21"/>
      <c r="D806" s="21"/>
      <c r="E806" s="21"/>
      <c r="F806" s="23"/>
      <c r="G806" s="228"/>
      <c r="H806" s="228"/>
      <c r="I806" s="228"/>
      <c r="J806" s="228"/>
      <c r="K806" s="165"/>
      <c r="L806" s="165"/>
      <c r="M806" s="165"/>
      <c r="N806" s="165"/>
      <c r="O806" s="165"/>
      <c r="P806" s="165"/>
      <c r="Q806" s="165"/>
      <c r="R806" s="165"/>
    </row>
    <row r="807" spans="1:18" ht="37.5">
      <c r="A807" s="25" t="s">
        <v>106</v>
      </c>
      <c r="B807" s="26">
        <v>915</v>
      </c>
      <c r="C807" s="26" t="s">
        <v>84</v>
      </c>
      <c r="D807" s="26" t="s">
        <v>1</v>
      </c>
      <c r="E807" s="25"/>
      <c r="F807" s="64"/>
      <c r="G807" s="229">
        <f>G808</f>
        <v>2119</v>
      </c>
      <c r="H807" s="229">
        <f t="shared" ref="H807:R807" si="570">H808</f>
        <v>0</v>
      </c>
      <c r="I807" s="229">
        <f t="shared" si="570"/>
        <v>2119</v>
      </c>
      <c r="J807" s="229">
        <f t="shared" si="570"/>
        <v>0</v>
      </c>
      <c r="K807" s="166">
        <f>K808</f>
        <v>0</v>
      </c>
      <c r="L807" s="166">
        <f t="shared" si="570"/>
        <v>0</v>
      </c>
      <c r="M807" s="166">
        <f t="shared" si="570"/>
        <v>0</v>
      </c>
      <c r="N807" s="166">
        <f t="shared" si="570"/>
        <v>0</v>
      </c>
      <c r="O807" s="166">
        <f>O808</f>
        <v>2119</v>
      </c>
      <c r="P807" s="166">
        <f t="shared" si="570"/>
        <v>0</v>
      </c>
      <c r="Q807" s="166">
        <f t="shared" si="570"/>
        <v>2119</v>
      </c>
      <c r="R807" s="166">
        <f t="shared" si="570"/>
        <v>0</v>
      </c>
    </row>
    <row r="808" spans="1:18" ht="49.5">
      <c r="A808" s="12" t="s">
        <v>374</v>
      </c>
      <c r="B808" s="10" t="s">
        <v>190</v>
      </c>
      <c r="C808" s="36">
        <v>10</v>
      </c>
      <c r="D808" s="10" t="s">
        <v>1</v>
      </c>
      <c r="E808" s="10" t="s">
        <v>217</v>
      </c>
      <c r="F808" s="10"/>
      <c r="G808" s="226">
        <f t="shared" ref="G808:R808" si="571">G809</f>
        <v>2119</v>
      </c>
      <c r="H808" s="226">
        <f t="shared" si="571"/>
        <v>0</v>
      </c>
      <c r="I808" s="226">
        <f t="shared" si="571"/>
        <v>2119</v>
      </c>
      <c r="J808" s="226">
        <f t="shared" si="571"/>
        <v>0</v>
      </c>
      <c r="K808" s="96">
        <f t="shared" si="571"/>
        <v>0</v>
      </c>
      <c r="L808" s="96">
        <f t="shared" si="571"/>
        <v>0</v>
      </c>
      <c r="M808" s="96">
        <f t="shared" si="571"/>
        <v>0</v>
      </c>
      <c r="N808" s="96">
        <f t="shared" si="571"/>
        <v>0</v>
      </c>
      <c r="O808" s="96">
        <f t="shared" si="571"/>
        <v>2119</v>
      </c>
      <c r="P808" s="96">
        <f t="shared" si="571"/>
        <v>0</v>
      </c>
      <c r="Q808" s="96">
        <f t="shared" si="571"/>
        <v>2119</v>
      </c>
      <c r="R808" s="96">
        <f t="shared" si="571"/>
        <v>0</v>
      </c>
    </row>
    <row r="809" spans="1:18">
      <c r="A809" s="56" t="s">
        <v>15</v>
      </c>
      <c r="B809" s="10" t="s">
        <v>190</v>
      </c>
      <c r="C809" s="34" t="s">
        <v>84</v>
      </c>
      <c r="D809" s="34" t="s">
        <v>1</v>
      </c>
      <c r="E809" s="34" t="s">
        <v>218</v>
      </c>
      <c r="F809" s="34"/>
      <c r="G809" s="227">
        <f t="shared" ref="G809:J809" si="572">G810+G813</f>
        <v>2119</v>
      </c>
      <c r="H809" s="227">
        <f t="shared" si="572"/>
        <v>0</v>
      </c>
      <c r="I809" s="227">
        <f t="shared" si="572"/>
        <v>2119</v>
      </c>
      <c r="J809" s="227">
        <f t="shared" si="572"/>
        <v>0</v>
      </c>
      <c r="K809" s="164">
        <f t="shared" ref="K809:R809" si="573">K810+K813</f>
        <v>0</v>
      </c>
      <c r="L809" s="164">
        <f t="shared" si="573"/>
        <v>0</v>
      </c>
      <c r="M809" s="164">
        <f t="shared" si="573"/>
        <v>0</v>
      </c>
      <c r="N809" s="164">
        <f t="shared" si="573"/>
        <v>0</v>
      </c>
      <c r="O809" s="164">
        <f t="shared" si="573"/>
        <v>2119</v>
      </c>
      <c r="P809" s="164">
        <f t="shared" si="573"/>
        <v>0</v>
      </c>
      <c r="Q809" s="164">
        <f t="shared" si="573"/>
        <v>2119</v>
      </c>
      <c r="R809" s="164">
        <f t="shared" si="573"/>
        <v>0</v>
      </c>
    </row>
    <row r="810" spans="1:18" s="83" customFormat="1" ht="33" hidden="1">
      <c r="A810" s="84" t="s">
        <v>173</v>
      </c>
      <c r="B810" s="89">
        <v>915</v>
      </c>
      <c r="C810" s="89" t="s">
        <v>84</v>
      </c>
      <c r="D810" s="89" t="s">
        <v>1</v>
      </c>
      <c r="E810" s="88" t="s">
        <v>266</v>
      </c>
      <c r="F810" s="88"/>
      <c r="G810" s="241">
        <f t="shared" ref="G810:R811" si="574">G811</f>
        <v>0</v>
      </c>
      <c r="H810" s="241">
        <f t="shared" si="574"/>
        <v>0</v>
      </c>
      <c r="I810" s="241">
        <f t="shared" si="574"/>
        <v>0</v>
      </c>
      <c r="J810" s="241">
        <f t="shared" si="574"/>
        <v>0</v>
      </c>
      <c r="K810" s="136">
        <f t="shared" si="574"/>
        <v>0</v>
      </c>
      <c r="L810" s="136">
        <f t="shared" si="574"/>
        <v>0</v>
      </c>
      <c r="M810" s="136">
        <f t="shared" si="574"/>
        <v>0</v>
      </c>
      <c r="N810" s="136">
        <f t="shared" si="574"/>
        <v>0</v>
      </c>
      <c r="O810" s="136">
        <f t="shared" si="574"/>
        <v>0</v>
      </c>
      <c r="P810" s="136">
        <f t="shared" si="574"/>
        <v>0</v>
      </c>
      <c r="Q810" s="136">
        <f t="shared" si="574"/>
        <v>0</v>
      </c>
      <c r="R810" s="136">
        <f t="shared" si="574"/>
        <v>0</v>
      </c>
    </row>
    <row r="811" spans="1:18" s="83" customFormat="1" ht="33" hidden="1">
      <c r="A811" s="84" t="s">
        <v>172</v>
      </c>
      <c r="B811" s="89">
        <v>915</v>
      </c>
      <c r="C811" s="89" t="s">
        <v>84</v>
      </c>
      <c r="D811" s="89" t="s">
        <v>1</v>
      </c>
      <c r="E811" s="88" t="s">
        <v>266</v>
      </c>
      <c r="F811" s="88">
        <v>200</v>
      </c>
      <c r="G811" s="241">
        <f t="shared" si="574"/>
        <v>0</v>
      </c>
      <c r="H811" s="241">
        <f t="shared" si="574"/>
        <v>0</v>
      </c>
      <c r="I811" s="241">
        <f t="shared" si="574"/>
        <v>0</v>
      </c>
      <c r="J811" s="241">
        <f t="shared" si="574"/>
        <v>0</v>
      </c>
      <c r="K811" s="136">
        <f t="shared" si="574"/>
        <v>0</v>
      </c>
      <c r="L811" s="136">
        <f t="shared" si="574"/>
        <v>0</v>
      </c>
      <c r="M811" s="136">
        <f t="shared" si="574"/>
        <v>0</v>
      </c>
      <c r="N811" s="136">
        <f t="shared" si="574"/>
        <v>0</v>
      </c>
      <c r="O811" s="136">
        <f t="shared" si="574"/>
        <v>0</v>
      </c>
      <c r="P811" s="136">
        <f t="shared" si="574"/>
        <v>0</v>
      </c>
      <c r="Q811" s="136">
        <f t="shared" si="574"/>
        <v>0</v>
      </c>
      <c r="R811" s="136">
        <f t="shared" si="574"/>
        <v>0</v>
      </c>
    </row>
    <row r="812" spans="1:18" s="83" customFormat="1" ht="33" hidden="1">
      <c r="A812" s="84" t="s">
        <v>44</v>
      </c>
      <c r="B812" s="89">
        <v>915</v>
      </c>
      <c r="C812" s="89" t="s">
        <v>84</v>
      </c>
      <c r="D812" s="89" t="s">
        <v>1</v>
      </c>
      <c r="E812" s="88" t="s">
        <v>266</v>
      </c>
      <c r="F812" s="88">
        <v>240</v>
      </c>
      <c r="G812" s="226"/>
      <c r="H812" s="226"/>
      <c r="I812" s="226"/>
      <c r="J812" s="233"/>
      <c r="K812" s="87"/>
      <c r="L812" s="87"/>
      <c r="M812" s="87"/>
      <c r="N812" s="187"/>
      <c r="O812" s="87">
        <f>G812+K812</f>
        <v>0</v>
      </c>
      <c r="P812" s="87">
        <f>H812+L812</f>
        <v>0</v>
      </c>
      <c r="Q812" s="87">
        <f>I812+M812</f>
        <v>0</v>
      </c>
      <c r="R812" s="87">
        <f>J812+N812</f>
        <v>0</v>
      </c>
    </row>
    <row r="813" spans="1:18">
      <c r="A813" s="56" t="s">
        <v>135</v>
      </c>
      <c r="B813" s="10" t="s">
        <v>190</v>
      </c>
      <c r="C813" s="34" t="s">
        <v>84</v>
      </c>
      <c r="D813" s="34" t="s">
        <v>1</v>
      </c>
      <c r="E813" s="34" t="s">
        <v>219</v>
      </c>
      <c r="F813" s="34"/>
      <c r="G813" s="227">
        <f>G814+G816</f>
        <v>2119</v>
      </c>
      <c r="H813" s="227">
        <f t="shared" ref="H813:J813" si="575">H814+H816</f>
        <v>0</v>
      </c>
      <c r="I813" s="227">
        <f t="shared" si="575"/>
        <v>2119</v>
      </c>
      <c r="J813" s="227">
        <f t="shared" si="575"/>
        <v>0</v>
      </c>
      <c r="K813" s="164">
        <f>K814+K816</f>
        <v>0</v>
      </c>
      <c r="L813" s="164">
        <f t="shared" ref="L813:N813" si="576">L814+L816</f>
        <v>0</v>
      </c>
      <c r="M813" s="164">
        <f t="shared" si="576"/>
        <v>0</v>
      </c>
      <c r="N813" s="164">
        <f t="shared" si="576"/>
        <v>0</v>
      </c>
      <c r="O813" s="164">
        <f>O814+O816</f>
        <v>2119</v>
      </c>
      <c r="P813" s="164">
        <f t="shared" ref="P813:R813" si="577">P814+P816</f>
        <v>0</v>
      </c>
      <c r="Q813" s="164">
        <f t="shared" si="577"/>
        <v>2119</v>
      </c>
      <c r="R813" s="164">
        <f t="shared" si="577"/>
        <v>0</v>
      </c>
    </row>
    <row r="814" spans="1:18" ht="33">
      <c r="A814" s="12" t="s">
        <v>172</v>
      </c>
      <c r="B814" s="10" t="s">
        <v>190</v>
      </c>
      <c r="C814" s="34" t="s">
        <v>84</v>
      </c>
      <c r="D814" s="34" t="s">
        <v>1</v>
      </c>
      <c r="E814" s="34" t="s">
        <v>219</v>
      </c>
      <c r="F814" s="34" t="s">
        <v>16</v>
      </c>
      <c r="G814" s="227">
        <f t="shared" ref="G814:R814" si="578">G815</f>
        <v>682</v>
      </c>
      <c r="H814" s="227">
        <f t="shared" si="578"/>
        <v>0</v>
      </c>
      <c r="I814" s="227">
        <f t="shared" si="578"/>
        <v>682</v>
      </c>
      <c r="J814" s="227">
        <f t="shared" si="578"/>
        <v>0</v>
      </c>
      <c r="K814" s="164">
        <f t="shared" si="578"/>
        <v>0</v>
      </c>
      <c r="L814" s="164">
        <f t="shared" si="578"/>
        <v>0</v>
      </c>
      <c r="M814" s="164">
        <f t="shared" si="578"/>
        <v>0</v>
      </c>
      <c r="N814" s="164">
        <f t="shared" si="578"/>
        <v>0</v>
      </c>
      <c r="O814" s="164">
        <f t="shared" si="578"/>
        <v>682</v>
      </c>
      <c r="P814" s="164">
        <f t="shared" si="578"/>
        <v>0</v>
      </c>
      <c r="Q814" s="164">
        <f t="shared" si="578"/>
        <v>682</v>
      </c>
      <c r="R814" s="164">
        <f t="shared" si="578"/>
        <v>0</v>
      </c>
    </row>
    <row r="815" spans="1:18" ht="33">
      <c r="A815" s="56" t="s">
        <v>44</v>
      </c>
      <c r="B815" s="10" t="s">
        <v>190</v>
      </c>
      <c r="C815" s="34" t="s">
        <v>84</v>
      </c>
      <c r="D815" s="34" t="s">
        <v>1</v>
      </c>
      <c r="E815" s="34" t="s">
        <v>219</v>
      </c>
      <c r="F815" s="10" t="s">
        <v>51</v>
      </c>
      <c r="G815" s="226">
        <v>682</v>
      </c>
      <c r="H815" s="226"/>
      <c r="I815" s="226">
        <v>682</v>
      </c>
      <c r="J815" s="233"/>
      <c r="K815" s="96"/>
      <c r="L815" s="96"/>
      <c r="M815" s="96"/>
      <c r="N815" s="170"/>
      <c r="O815" s="96">
        <f>G815+K815</f>
        <v>682</v>
      </c>
      <c r="P815" s="96">
        <f>H815+L815</f>
        <v>0</v>
      </c>
      <c r="Q815" s="96">
        <f>I815+M815</f>
        <v>682</v>
      </c>
      <c r="R815" s="96">
        <f>J815+N815</f>
        <v>0</v>
      </c>
    </row>
    <row r="816" spans="1:18" s="135" customFormat="1">
      <c r="A816" s="147" t="s">
        <v>40</v>
      </c>
      <c r="B816" s="10" t="s">
        <v>190</v>
      </c>
      <c r="C816" s="34" t="s">
        <v>84</v>
      </c>
      <c r="D816" s="34" t="s">
        <v>1</v>
      </c>
      <c r="E816" s="34" t="s">
        <v>219</v>
      </c>
      <c r="F816" s="101" t="s">
        <v>41</v>
      </c>
      <c r="G816" s="226">
        <f t="shared" ref="G816:R816" si="579">G817</f>
        <v>1437</v>
      </c>
      <c r="H816" s="226">
        <f t="shared" si="579"/>
        <v>0</v>
      </c>
      <c r="I816" s="226">
        <f t="shared" si="579"/>
        <v>1437</v>
      </c>
      <c r="J816" s="226">
        <f t="shared" si="579"/>
        <v>0</v>
      </c>
      <c r="K816" s="96">
        <f t="shared" si="579"/>
        <v>0</v>
      </c>
      <c r="L816" s="96">
        <f t="shared" si="579"/>
        <v>0</v>
      </c>
      <c r="M816" s="96">
        <f t="shared" si="579"/>
        <v>0</v>
      </c>
      <c r="N816" s="96">
        <f t="shared" si="579"/>
        <v>0</v>
      </c>
      <c r="O816" s="96">
        <f t="shared" si="579"/>
        <v>1437</v>
      </c>
      <c r="P816" s="96">
        <f t="shared" si="579"/>
        <v>0</v>
      </c>
      <c r="Q816" s="96">
        <f t="shared" si="579"/>
        <v>1437</v>
      </c>
      <c r="R816" s="96">
        <f t="shared" si="579"/>
        <v>0</v>
      </c>
    </row>
    <row r="817" spans="1:18" s="135" customFormat="1">
      <c r="A817" s="147" t="s">
        <v>47</v>
      </c>
      <c r="B817" s="10" t="s">
        <v>190</v>
      </c>
      <c r="C817" s="34" t="s">
        <v>84</v>
      </c>
      <c r="D817" s="34" t="s">
        <v>1</v>
      </c>
      <c r="E817" s="34" t="s">
        <v>219</v>
      </c>
      <c r="F817" s="101" t="s">
        <v>201</v>
      </c>
      <c r="G817" s="226">
        <v>1437</v>
      </c>
      <c r="H817" s="226"/>
      <c r="I817" s="226">
        <v>1437</v>
      </c>
      <c r="J817" s="226"/>
      <c r="K817" s="96"/>
      <c r="L817" s="96"/>
      <c r="M817" s="96"/>
      <c r="N817" s="96"/>
      <c r="O817" s="96">
        <f>G817+K817</f>
        <v>1437</v>
      </c>
      <c r="P817" s="96">
        <f>H817+L817</f>
        <v>0</v>
      </c>
      <c r="Q817" s="96">
        <f>I817+M817</f>
        <v>1437</v>
      </c>
      <c r="R817" s="96">
        <f>J817+N817</f>
        <v>0</v>
      </c>
    </row>
    <row r="818" spans="1:18">
      <c r="A818" s="56"/>
      <c r="B818" s="10"/>
      <c r="C818" s="34"/>
      <c r="D818" s="34"/>
      <c r="E818" s="34"/>
      <c r="F818" s="10"/>
      <c r="G818" s="226"/>
      <c r="H818" s="226"/>
      <c r="I818" s="226"/>
      <c r="J818" s="233"/>
      <c r="K818" s="96"/>
      <c r="L818" s="96"/>
      <c r="M818" s="96"/>
      <c r="N818" s="170"/>
      <c r="O818" s="96"/>
      <c r="P818" s="96"/>
      <c r="Q818" s="96"/>
      <c r="R818" s="170"/>
    </row>
    <row r="819" spans="1:18" ht="44.25" customHeight="1">
      <c r="A819" s="65" t="s">
        <v>305</v>
      </c>
      <c r="B819" s="31" t="s">
        <v>130</v>
      </c>
      <c r="C819" s="22"/>
      <c r="D819" s="22"/>
      <c r="E819" s="22"/>
      <c r="F819" s="22"/>
      <c r="G819" s="228">
        <f>G820+G831+G842+G849</f>
        <v>645184</v>
      </c>
      <c r="H819" s="228">
        <f t="shared" ref="H819:J819" si="580">H820+H831+H842+H849</f>
        <v>0</v>
      </c>
      <c r="I819" s="228">
        <f t="shared" si="580"/>
        <v>645184</v>
      </c>
      <c r="J819" s="228">
        <f t="shared" si="580"/>
        <v>0</v>
      </c>
      <c r="K819" s="165">
        <f>K820+K831+K842+K849</f>
        <v>0</v>
      </c>
      <c r="L819" s="165">
        <f t="shared" ref="L819:N819" si="581">L820+L831+L842+L849</f>
        <v>0</v>
      </c>
      <c r="M819" s="165">
        <f t="shared" si="581"/>
        <v>0</v>
      </c>
      <c r="N819" s="165">
        <f t="shared" si="581"/>
        <v>0</v>
      </c>
      <c r="O819" s="165">
        <f>O820+O831+O842+O849</f>
        <v>645184</v>
      </c>
      <c r="P819" s="165">
        <f t="shared" ref="P819:R819" si="582">P820+P831+P842+P849</f>
        <v>0</v>
      </c>
      <c r="Q819" s="165">
        <f t="shared" si="582"/>
        <v>645184</v>
      </c>
      <c r="R819" s="165">
        <f t="shared" si="582"/>
        <v>0</v>
      </c>
    </row>
    <row r="820" spans="1:18" ht="29.25" customHeight="1">
      <c r="A820" s="150" t="s">
        <v>204</v>
      </c>
      <c r="B820" s="151">
        <v>917</v>
      </c>
      <c r="C820" s="152" t="s">
        <v>39</v>
      </c>
      <c r="D820" s="152" t="s">
        <v>14</v>
      </c>
      <c r="E820" s="152"/>
      <c r="F820" s="152"/>
      <c r="G820" s="236">
        <f>G821</f>
        <v>358544</v>
      </c>
      <c r="H820" s="236">
        <f t="shared" ref="H820:R820" si="583">H821</f>
        <v>0</v>
      </c>
      <c r="I820" s="236">
        <f t="shared" si="583"/>
        <v>358544</v>
      </c>
      <c r="J820" s="236">
        <f t="shared" si="583"/>
        <v>0</v>
      </c>
      <c r="K820" s="173">
        <f>K821</f>
        <v>0</v>
      </c>
      <c r="L820" s="173">
        <f t="shared" si="583"/>
        <v>0</v>
      </c>
      <c r="M820" s="173">
        <f t="shared" si="583"/>
        <v>0</v>
      </c>
      <c r="N820" s="173">
        <f t="shared" si="583"/>
        <v>0</v>
      </c>
      <c r="O820" s="173">
        <f>O821</f>
        <v>358544</v>
      </c>
      <c r="P820" s="173">
        <f t="shared" si="583"/>
        <v>0</v>
      </c>
      <c r="Q820" s="173">
        <f t="shared" si="583"/>
        <v>358544</v>
      </c>
      <c r="R820" s="173">
        <f t="shared" si="583"/>
        <v>0</v>
      </c>
    </row>
    <row r="821" spans="1:18" ht="38.25" customHeight="1">
      <c r="A821" s="99" t="s">
        <v>645</v>
      </c>
      <c r="B821" s="153">
        <v>917</v>
      </c>
      <c r="C821" s="154" t="s">
        <v>39</v>
      </c>
      <c r="D821" s="154" t="s">
        <v>14</v>
      </c>
      <c r="E821" s="154" t="s">
        <v>640</v>
      </c>
      <c r="F821" s="154"/>
      <c r="G821" s="226">
        <f>G822+G826</f>
        <v>358544</v>
      </c>
      <c r="H821" s="226">
        <f t="shared" ref="H821:J821" si="584">H822+H826</f>
        <v>0</v>
      </c>
      <c r="I821" s="226">
        <f t="shared" si="584"/>
        <v>358544</v>
      </c>
      <c r="J821" s="226">
        <f t="shared" si="584"/>
        <v>0</v>
      </c>
      <c r="K821" s="96">
        <f>K822+K826</f>
        <v>0</v>
      </c>
      <c r="L821" s="96">
        <f t="shared" ref="L821:N821" si="585">L822+L826</f>
        <v>0</v>
      </c>
      <c r="M821" s="96">
        <f t="shared" si="585"/>
        <v>0</v>
      </c>
      <c r="N821" s="96">
        <f t="shared" si="585"/>
        <v>0</v>
      </c>
      <c r="O821" s="96">
        <f>O822+O826</f>
        <v>358544</v>
      </c>
      <c r="P821" s="96">
        <f t="shared" ref="P821:R821" si="586">P822+P826</f>
        <v>0</v>
      </c>
      <c r="Q821" s="96">
        <f t="shared" si="586"/>
        <v>358544</v>
      </c>
      <c r="R821" s="96">
        <f t="shared" si="586"/>
        <v>0</v>
      </c>
    </row>
    <row r="822" spans="1:18" ht="36" customHeight="1">
      <c r="A822" s="12" t="s">
        <v>343</v>
      </c>
      <c r="B822" s="153">
        <v>917</v>
      </c>
      <c r="C822" s="154" t="s">
        <v>39</v>
      </c>
      <c r="D822" s="154" t="s">
        <v>14</v>
      </c>
      <c r="E822" s="154" t="s">
        <v>641</v>
      </c>
      <c r="F822" s="154"/>
      <c r="G822" s="226">
        <f>G823</f>
        <v>354021</v>
      </c>
      <c r="H822" s="226">
        <f t="shared" ref="H822:R824" si="587">H823</f>
        <v>0</v>
      </c>
      <c r="I822" s="226">
        <f t="shared" si="587"/>
        <v>354021</v>
      </c>
      <c r="J822" s="226">
        <f t="shared" si="587"/>
        <v>0</v>
      </c>
      <c r="K822" s="96">
        <f>K823</f>
        <v>0</v>
      </c>
      <c r="L822" s="96">
        <f t="shared" si="587"/>
        <v>0</v>
      </c>
      <c r="M822" s="96">
        <f t="shared" si="587"/>
        <v>0</v>
      </c>
      <c r="N822" s="96">
        <f t="shared" si="587"/>
        <v>0</v>
      </c>
      <c r="O822" s="96">
        <f>O823</f>
        <v>354021</v>
      </c>
      <c r="P822" s="96">
        <f t="shared" si="587"/>
        <v>0</v>
      </c>
      <c r="Q822" s="96">
        <f t="shared" si="587"/>
        <v>354021</v>
      </c>
      <c r="R822" s="96">
        <f t="shared" si="587"/>
        <v>0</v>
      </c>
    </row>
    <row r="823" spans="1:18">
      <c r="A823" s="155" t="s">
        <v>97</v>
      </c>
      <c r="B823" s="153">
        <v>917</v>
      </c>
      <c r="C823" s="154" t="s">
        <v>39</v>
      </c>
      <c r="D823" s="154" t="s">
        <v>14</v>
      </c>
      <c r="E823" s="154" t="s">
        <v>642</v>
      </c>
      <c r="F823" s="154"/>
      <c r="G823" s="226">
        <f>G824</f>
        <v>354021</v>
      </c>
      <c r="H823" s="226">
        <f t="shared" si="587"/>
        <v>0</v>
      </c>
      <c r="I823" s="226">
        <f t="shared" si="587"/>
        <v>354021</v>
      </c>
      <c r="J823" s="226">
        <f t="shared" si="587"/>
        <v>0</v>
      </c>
      <c r="K823" s="96">
        <f>K824</f>
        <v>0</v>
      </c>
      <c r="L823" s="96">
        <f t="shared" si="587"/>
        <v>0</v>
      </c>
      <c r="M823" s="96">
        <f t="shared" si="587"/>
        <v>0</v>
      </c>
      <c r="N823" s="96">
        <f t="shared" si="587"/>
        <v>0</v>
      </c>
      <c r="O823" s="96">
        <f>O824</f>
        <v>354021</v>
      </c>
      <c r="P823" s="96">
        <f t="shared" si="587"/>
        <v>0</v>
      </c>
      <c r="Q823" s="96">
        <f t="shared" si="587"/>
        <v>354021</v>
      </c>
      <c r="R823" s="96">
        <f t="shared" si="587"/>
        <v>0</v>
      </c>
    </row>
    <row r="824" spans="1:18" ht="40.5" customHeight="1">
      <c r="A824" s="155" t="s">
        <v>32</v>
      </c>
      <c r="B824" s="153">
        <v>917</v>
      </c>
      <c r="C824" s="154" t="s">
        <v>39</v>
      </c>
      <c r="D824" s="154" t="s">
        <v>14</v>
      </c>
      <c r="E824" s="154" t="s">
        <v>642</v>
      </c>
      <c r="F824" s="154" t="s">
        <v>33</v>
      </c>
      <c r="G824" s="226">
        <f>G825</f>
        <v>354021</v>
      </c>
      <c r="H824" s="226">
        <f t="shared" si="587"/>
        <v>0</v>
      </c>
      <c r="I824" s="226">
        <f t="shared" si="587"/>
        <v>354021</v>
      </c>
      <c r="J824" s="226">
        <f t="shared" si="587"/>
        <v>0</v>
      </c>
      <c r="K824" s="96">
        <f>K825</f>
        <v>0</v>
      </c>
      <c r="L824" s="96">
        <f t="shared" si="587"/>
        <v>0</v>
      </c>
      <c r="M824" s="96">
        <f t="shared" si="587"/>
        <v>0</v>
      </c>
      <c r="N824" s="96">
        <f t="shared" si="587"/>
        <v>0</v>
      </c>
      <c r="O824" s="96">
        <f>O825</f>
        <v>354021</v>
      </c>
      <c r="P824" s="96">
        <f t="shared" si="587"/>
        <v>0</v>
      </c>
      <c r="Q824" s="96">
        <f t="shared" si="587"/>
        <v>354021</v>
      </c>
      <c r="R824" s="96">
        <f t="shared" si="587"/>
        <v>0</v>
      </c>
    </row>
    <row r="825" spans="1:18">
      <c r="A825" s="155" t="s">
        <v>46</v>
      </c>
      <c r="B825" s="153">
        <v>917</v>
      </c>
      <c r="C825" s="154" t="s">
        <v>39</v>
      </c>
      <c r="D825" s="154" t="s">
        <v>14</v>
      </c>
      <c r="E825" s="154" t="s">
        <v>642</v>
      </c>
      <c r="F825" s="9">
        <v>610</v>
      </c>
      <c r="G825" s="226">
        <f>233126+120895</f>
        <v>354021</v>
      </c>
      <c r="H825" s="226"/>
      <c r="I825" s="226">
        <f>233126+120895</f>
        <v>354021</v>
      </c>
      <c r="J825" s="226"/>
      <c r="K825" s="96"/>
      <c r="L825" s="96"/>
      <c r="M825" s="96"/>
      <c r="N825" s="96"/>
      <c r="O825" s="96">
        <f>G825+K825</f>
        <v>354021</v>
      </c>
      <c r="P825" s="96">
        <f>H825+L825</f>
        <v>0</v>
      </c>
      <c r="Q825" s="96">
        <f>I825+M825</f>
        <v>354021</v>
      </c>
      <c r="R825" s="96">
        <f>J825+N825</f>
        <v>0</v>
      </c>
    </row>
    <row r="826" spans="1:18">
      <c r="A826" s="155" t="s">
        <v>15</v>
      </c>
      <c r="B826" s="153">
        <v>917</v>
      </c>
      <c r="C826" s="154" t="s">
        <v>39</v>
      </c>
      <c r="D826" s="154" t="s">
        <v>14</v>
      </c>
      <c r="E826" s="154" t="s">
        <v>643</v>
      </c>
      <c r="F826" s="154"/>
      <c r="G826" s="226">
        <f>G827</f>
        <v>4523</v>
      </c>
      <c r="H826" s="226">
        <f t="shared" ref="H826:R828" si="588">H827</f>
        <v>0</v>
      </c>
      <c r="I826" s="226">
        <f t="shared" si="588"/>
        <v>4523</v>
      </c>
      <c r="J826" s="226">
        <f t="shared" si="588"/>
        <v>0</v>
      </c>
      <c r="K826" s="96">
        <f>K827</f>
        <v>0</v>
      </c>
      <c r="L826" s="96">
        <f t="shared" si="588"/>
        <v>0</v>
      </c>
      <c r="M826" s="96">
        <f t="shared" si="588"/>
        <v>0</v>
      </c>
      <c r="N826" s="96">
        <f t="shared" si="588"/>
        <v>0</v>
      </c>
      <c r="O826" s="96">
        <f>O827</f>
        <v>4523</v>
      </c>
      <c r="P826" s="96">
        <f t="shared" si="588"/>
        <v>0</v>
      </c>
      <c r="Q826" s="96">
        <f t="shared" si="588"/>
        <v>4523</v>
      </c>
      <c r="R826" s="96">
        <f t="shared" si="588"/>
        <v>0</v>
      </c>
    </row>
    <row r="827" spans="1:18">
      <c r="A827" s="155" t="s">
        <v>98</v>
      </c>
      <c r="B827" s="153">
        <v>917</v>
      </c>
      <c r="C827" s="154" t="s">
        <v>39</v>
      </c>
      <c r="D827" s="154" t="s">
        <v>14</v>
      </c>
      <c r="E827" s="154" t="s">
        <v>644</v>
      </c>
      <c r="F827" s="154"/>
      <c r="G827" s="226">
        <f>G828</f>
        <v>4523</v>
      </c>
      <c r="H827" s="226">
        <f t="shared" si="588"/>
        <v>0</v>
      </c>
      <c r="I827" s="226">
        <f t="shared" si="588"/>
        <v>4523</v>
      </c>
      <c r="J827" s="226">
        <f t="shared" si="588"/>
        <v>0</v>
      </c>
      <c r="K827" s="96">
        <f>K828</f>
        <v>0</v>
      </c>
      <c r="L827" s="96">
        <f t="shared" si="588"/>
        <v>0</v>
      </c>
      <c r="M827" s="96">
        <f t="shared" si="588"/>
        <v>0</v>
      </c>
      <c r="N827" s="96">
        <f t="shared" si="588"/>
        <v>0</v>
      </c>
      <c r="O827" s="96">
        <f>O828</f>
        <v>4523</v>
      </c>
      <c r="P827" s="96">
        <f t="shared" si="588"/>
        <v>0</v>
      </c>
      <c r="Q827" s="96">
        <f t="shared" si="588"/>
        <v>4523</v>
      </c>
      <c r="R827" s="96">
        <f t="shared" si="588"/>
        <v>0</v>
      </c>
    </row>
    <row r="828" spans="1:18" ht="33">
      <c r="A828" s="155" t="s">
        <v>32</v>
      </c>
      <c r="B828" s="153">
        <v>917</v>
      </c>
      <c r="C828" s="154" t="s">
        <v>39</v>
      </c>
      <c r="D828" s="154" t="s">
        <v>14</v>
      </c>
      <c r="E828" s="154" t="s">
        <v>644</v>
      </c>
      <c r="F828" s="154" t="s">
        <v>33</v>
      </c>
      <c r="G828" s="226">
        <f>G829</f>
        <v>4523</v>
      </c>
      <c r="H828" s="226">
        <f t="shared" si="588"/>
        <v>0</v>
      </c>
      <c r="I828" s="226">
        <f t="shared" si="588"/>
        <v>4523</v>
      </c>
      <c r="J828" s="226">
        <f t="shared" si="588"/>
        <v>0</v>
      </c>
      <c r="K828" s="96">
        <f>K829</f>
        <v>0</v>
      </c>
      <c r="L828" s="96">
        <f t="shared" si="588"/>
        <v>0</v>
      </c>
      <c r="M828" s="96">
        <f t="shared" si="588"/>
        <v>0</v>
      </c>
      <c r="N828" s="96">
        <f t="shared" si="588"/>
        <v>0</v>
      </c>
      <c r="O828" s="96">
        <f>O829</f>
        <v>4523</v>
      </c>
      <c r="P828" s="96">
        <f t="shared" si="588"/>
        <v>0</v>
      </c>
      <c r="Q828" s="96">
        <f t="shared" si="588"/>
        <v>4523</v>
      </c>
      <c r="R828" s="96">
        <f t="shared" si="588"/>
        <v>0</v>
      </c>
    </row>
    <row r="829" spans="1:18">
      <c r="A829" s="155" t="s">
        <v>46</v>
      </c>
      <c r="B829" s="153">
        <v>917</v>
      </c>
      <c r="C829" s="154" t="s">
        <v>39</v>
      </c>
      <c r="D829" s="154" t="s">
        <v>14</v>
      </c>
      <c r="E829" s="154" t="s">
        <v>644</v>
      </c>
      <c r="F829" s="9">
        <v>610</v>
      </c>
      <c r="G829" s="226">
        <f>674+3849</f>
        <v>4523</v>
      </c>
      <c r="H829" s="226"/>
      <c r="I829" s="226">
        <f>674+3849</f>
        <v>4523</v>
      </c>
      <c r="J829" s="226"/>
      <c r="K829" s="96"/>
      <c r="L829" s="96"/>
      <c r="M829" s="96"/>
      <c r="N829" s="96"/>
      <c r="O829" s="96">
        <f>G829+K829</f>
        <v>4523</v>
      </c>
      <c r="P829" s="96">
        <f>H829+L829</f>
        <v>0</v>
      </c>
      <c r="Q829" s="96">
        <f>I829+M829</f>
        <v>4523</v>
      </c>
      <c r="R829" s="96">
        <f>J829+N829</f>
        <v>0</v>
      </c>
    </row>
    <row r="830" spans="1:18">
      <c r="A830" s="13"/>
      <c r="B830" s="60"/>
      <c r="C830" s="60"/>
      <c r="D830" s="60"/>
      <c r="E830" s="61"/>
      <c r="F830" s="9"/>
      <c r="G830" s="226"/>
      <c r="H830" s="226"/>
      <c r="I830" s="226"/>
      <c r="J830" s="233"/>
      <c r="K830" s="96"/>
      <c r="L830" s="96"/>
      <c r="M830" s="96"/>
      <c r="N830" s="170"/>
      <c r="O830" s="96"/>
      <c r="P830" s="96"/>
      <c r="Q830" s="96"/>
      <c r="R830" s="170"/>
    </row>
    <row r="831" spans="1:18" ht="18.75">
      <c r="A831" s="16" t="s">
        <v>131</v>
      </c>
      <c r="B831" s="18" t="s">
        <v>130</v>
      </c>
      <c r="C831" s="18" t="s">
        <v>67</v>
      </c>
      <c r="D831" s="18" t="s">
        <v>13</v>
      </c>
      <c r="E831" s="66"/>
      <c r="F831" s="18"/>
      <c r="G831" s="236">
        <f>G832</f>
        <v>22663</v>
      </c>
      <c r="H831" s="236">
        <f t="shared" ref="H831:R831" si="589">H832</f>
        <v>0</v>
      </c>
      <c r="I831" s="236">
        <f t="shared" si="589"/>
        <v>22663</v>
      </c>
      <c r="J831" s="236">
        <f t="shared" si="589"/>
        <v>0</v>
      </c>
      <c r="K831" s="173">
        <f>K832</f>
        <v>0</v>
      </c>
      <c r="L831" s="173">
        <f t="shared" si="589"/>
        <v>0</v>
      </c>
      <c r="M831" s="173">
        <f t="shared" si="589"/>
        <v>0</v>
      </c>
      <c r="N831" s="173">
        <f t="shared" si="589"/>
        <v>0</v>
      </c>
      <c r="O831" s="173">
        <f>O832</f>
        <v>22663</v>
      </c>
      <c r="P831" s="173">
        <f t="shared" si="589"/>
        <v>0</v>
      </c>
      <c r="Q831" s="173">
        <f t="shared" si="589"/>
        <v>22663</v>
      </c>
      <c r="R831" s="173">
        <f t="shared" si="589"/>
        <v>0</v>
      </c>
    </row>
    <row r="832" spans="1:18" ht="38.25" customHeight="1">
      <c r="A832" s="99" t="s">
        <v>645</v>
      </c>
      <c r="B832" s="60" t="s">
        <v>130</v>
      </c>
      <c r="C832" s="60" t="s">
        <v>67</v>
      </c>
      <c r="D832" s="60" t="s">
        <v>13</v>
      </c>
      <c r="E832" s="61" t="s">
        <v>640</v>
      </c>
      <c r="F832" s="9"/>
      <c r="G832" s="226">
        <f>G833+G837</f>
        <v>22663</v>
      </c>
      <c r="H832" s="226">
        <f t="shared" ref="H832:J832" si="590">H833+H837</f>
        <v>0</v>
      </c>
      <c r="I832" s="226">
        <f t="shared" si="590"/>
        <v>22663</v>
      </c>
      <c r="J832" s="226">
        <f t="shared" si="590"/>
        <v>0</v>
      </c>
      <c r="K832" s="96">
        <f>K833+K837</f>
        <v>0</v>
      </c>
      <c r="L832" s="96">
        <f t="shared" ref="L832:N832" si="591">L833+L837</f>
        <v>0</v>
      </c>
      <c r="M832" s="96">
        <f t="shared" si="591"/>
        <v>0</v>
      </c>
      <c r="N832" s="96">
        <f t="shared" si="591"/>
        <v>0</v>
      </c>
      <c r="O832" s="96">
        <f>O833+O837</f>
        <v>22663</v>
      </c>
      <c r="P832" s="96">
        <f t="shared" ref="P832:R832" si="592">P833+P837</f>
        <v>0</v>
      </c>
      <c r="Q832" s="96">
        <f t="shared" si="592"/>
        <v>22663</v>
      </c>
      <c r="R832" s="96">
        <f t="shared" si="592"/>
        <v>0</v>
      </c>
    </row>
    <row r="833" spans="1:18" ht="33">
      <c r="A833" s="12" t="s">
        <v>54</v>
      </c>
      <c r="B833" s="60" t="s">
        <v>130</v>
      </c>
      <c r="C833" s="60" t="s">
        <v>67</v>
      </c>
      <c r="D833" s="60" t="s">
        <v>13</v>
      </c>
      <c r="E833" s="61" t="s">
        <v>641</v>
      </c>
      <c r="F833" s="9"/>
      <c r="G833" s="226">
        <f>G834</f>
        <v>22557</v>
      </c>
      <c r="H833" s="226">
        <f t="shared" ref="H833:R835" si="593">H834</f>
        <v>0</v>
      </c>
      <c r="I833" s="226">
        <f t="shared" si="593"/>
        <v>22557</v>
      </c>
      <c r="J833" s="226">
        <f t="shared" si="593"/>
        <v>0</v>
      </c>
      <c r="K833" s="96">
        <f>K834</f>
        <v>0</v>
      </c>
      <c r="L833" s="96">
        <f t="shared" si="593"/>
        <v>0</v>
      </c>
      <c r="M833" s="96">
        <f t="shared" si="593"/>
        <v>0</v>
      </c>
      <c r="N833" s="96">
        <f t="shared" si="593"/>
        <v>0</v>
      </c>
      <c r="O833" s="96">
        <f>O834</f>
        <v>22557</v>
      </c>
      <c r="P833" s="96">
        <f t="shared" si="593"/>
        <v>0</v>
      </c>
      <c r="Q833" s="96">
        <f t="shared" si="593"/>
        <v>22557</v>
      </c>
      <c r="R833" s="96">
        <f t="shared" si="593"/>
        <v>0</v>
      </c>
    </row>
    <row r="834" spans="1:18" ht="33">
      <c r="A834" s="13" t="s">
        <v>132</v>
      </c>
      <c r="B834" s="60" t="s">
        <v>130</v>
      </c>
      <c r="C834" s="60" t="s">
        <v>67</v>
      </c>
      <c r="D834" s="60" t="s">
        <v>13</v>
      </c>
      <c r="E834" s="61" t="s">
        <v>646</v>
      </c>
      <c r="F834" s="9"/>
      <c r="G834" s="226">
        <f>G835</f>
        <v>22557</v>
      </c>
      <c r="H834" s="226">
        <f t="shared" si="593"/>
        <v>0</v>
      </c>
      <c r="I834" s="226">
        <f t="shared" si="593"/>
        <v>22557</v>
      </c>
      <c r="J834" s="226">
        <f t="shared" si="593"/>
        <v>0</v>
      </c>
      <c r="K834" s="96">
        <f>K835</f>
        <v>0</v>
      </c>
      <c r="L834" s="96">
        <f t="shared" si="593"/>
        <v>0</v>
      </c>
      <c r="M834" s="96">
        <f t="shared" si="593"/>
        <v>0</v>
      </c>
      <c r="N834" s="96">
        <f t="shared" si="593"/>
        <v>0</v>
      </c>
      <c r="O834" s="96">
        <f>O835</f>
        <v>22557</v>
      </c>
      <c r="P834" s="96">
        <f t="shared" si="593"/>
        <v>0</v>
      </c>
      <c r="Q834" s="96">
        <f t="shared" si="593"/>
        <v>22557</v>
      </c>
      <c r="R834" s="96">
        <f t="shared" si="593"/>
        <v>0</v>
      </c>
    </row>
    <row r="835" spans="1:18" ht="33">
      <c r="A835" s="13" t="s">
        <v>32</v>
      </c>
      <c r="B835" s="60" t="s">
        <v>130</v>
      </c>
      <c r="C835" s="60" t="s">
        <v>67</v>
      </c>
      <c r="D835" s="60" t="s">
        <v>13</v>
      </c>
      <c r="E835" s="61" t="s">
        <v>646</v>
      </c>
      <c r="F835" s="60" t="s">
        <v>33</v>
      </c>
      <c r="G835" s="226">
        <f>G836</f>
        <v>22557</v>
      </c>
      <c r="H835" s="226">
        <f t="shared" si="593"/>
        <v>0</v>
      </c>
      <c r="I835" s="226">
        <f t="shared" si="593"/>
        <v>22557</v>
      </c>
      <c r="J835" s="226">
        <f t="shared" si="593"/>
        <v>0</v>
      </c>
      <c r="K835" s="96">
        <f>K836</f>
        <v>0</v>
      </c>
      <c r="L835" s="96">
        <f t="shared" si="593"/>
        <v>0</v>
      </c>
      <c r="M835" s="96">
        <f t="shared" si="593"/>
        <v>0</v>
      </c>
      <c r="N835" s="96">
        <f t="shared" si="593"/>
        <v>0</v>
      </c>
      <c r="O835" s="96">
        <f>O836</f>
        <v>22557</v>
      </c>
      <c r="P835" s="96">
        <f t="shared" si="593"/>
        <v>0</v>
      </c>
      <c r="Q835" s="96">
        <f t="shared" si="593"/>
        <v>22557</v>
      </c>
      <c r="R835" s="96">
        <f t="shared" si="593"/>
        <v>0</v>
      </c>
    </row>
    <row r="836" spans="1:18">
      <c r="A836" s="13" t="s">
        <v>46</v>
      </c>
      <c r="B836" s="60" t="s">
        <v>130</v>
      </c>
      <c r="C836" s="60" t="s">
        <v>67</v>
      </c>
      <c r="D836" s="60" t="s">
        <v>13</v>
      </c>
      <c r="E836" s="61" t="s">
        <v>646</v>
      </c>
      <c r="F836" s="9">
        <v>610</v>
      </c>
      <c r="G836" s="226">
        <f>22150+407</f>
        <v>22557</v>
      </c>
      <c r="H836" s="226"/>
      <c r="I836" s="226">
        <f>22150+407</f>
        <v>22557</v>
      </c>
      <c r="J836" s="233"/>
      <c r="K836" s="96"/>
      <c r="L836" s="96"/>
      <c r="M836" s="96"/>
      <c r="N836" s="170"/>
      <c r="O836" s="96">
        <f>G836+K836</f>
        <v>22557</v>
      </c>
      <c r="P836" s="96">
        <f>H836+L836</f>
        <v>0</v>
      </c>
      <c r="Q836" s="96">
        <f>I836+M836</f>
        <v>22557</v>
      </c>
      <c r="R836" s="96">
        <f>J836+N836</f>
        <v>0</v>
      </c>
    </row>
    <row r="837" spans="1:18">
      <c r="A837" s="12" t="s">
        <v>15</v>
      </c>
      <c r="B837" s="60" t="s">
        <v>130</v>
      </c>
      <c r="C837" s="60" t="s">
        <v>67</v>
      </c>
      <c r="D837" s="60" t="s">
        <v>13</v>
      </c>
      <c r="E837" s="61" t="s">
        <v>643</v>
      </c>
      <c r="F837" s="9"/>
      <c r="G837" s="226">
        <f>G839</f>
        <v>106</v>
      </c>
      <c r="H837" s="226">
        <f t="shared" ref="H837:J837" si="594">H839</f>
        <v>0</v>
      </c>
      <c r="I837" s="226">
        <f t="shared" si="594"/>
        <v>106</v>
      </c>
      <c r="J837" s="226">
        <f t="shared" si="594"/>
        <v>0</v>
      </c>
      <c r="K837" s="96">
        <f>K839</f>
        <v>0</v>
      </c>
      <c r="L837" s="96">
        <f t="shared" ref="L837:N837" si="595">L839</f>
        <v>0</v>
      </c>
      <c r="M837" s="96">
        <f t="shared" si="595"/>
        <v>0</v>
      </c>
      <c r="N837" s="96">
        <f t="shared" si="595"/>
        <v>0</v>
      </c>
      <c r="O837" s="96">
        <f>O839</f>
        <v>106</v>
      </c>
      <c r="P837" s="96">
        <f t="shared" ref="P837:R837" si="596">P839</f>
        <v>0</v>
      </c>
      <c r="Q837" s="96">
        <f t="shared" si="596"/>
        <v>106</v>
      </c>
      <c r="R837" s="96">
        <f t="shared" si="596"/>
        <v>0</v>
      </c>
    </row>
    <row r="838" spans="1:18" ht="49.5">
      <c r="A838" s="12" t="s">
        <v>560</v>
      </c>
      <c r="B838" s="60" t="s">
        <v>130</v>
      </c>
      <c r="C838" s="60" t="s">
        <v>67</v>
      </c>
      <c r="D838" s="60" t="s">
        <v>13</v>
      </c>
      <c r="E838" s="61" t="s">
        <v>647</v>
      </c>
      <c r="F838" s="9"/>
      <c r="G838" s="226">
        <f>G839</f>
        <v>106</v>
      </c>
      <c r="H838" s="226">
        <f t="shared" ref="H838:R839" si="597">H839</f>
        <v>0</v>
      </c>
      <c r="I838" s="226">
        <f t="shared" si="597"/>
        <v>106</v>
      </c>
      <c r="J838" s="226">
        <f t="shared" si="597"/>
        <v>0</v>
      </c>
      <c r="K838" s="96">
        <f>K839</f>
        <v>0</v>
      </c>
      <c r="L838" s="96">
        <f t="shared" si="597"/>
        <v>0</v>
      </c>
      <c r="M838" s="96">
        <f t="shared" si="597"/>
        <v>0</v>
      </c>
      <c r="N838" s="96">
        <f t="shared" si="597"/>
        <v>0</v>
      </c>
      <c r="O838" s="96">
        <f>O839</f>
        <v>106</v>
      </c>
      <c r="P838" s="96">
        <f t="shared" si="597"/>
        <v>0</v>
      </c>
      <c r="Q838" s="96">
        <f t="shared" si="597"/>
        <v>106</v>
      </c>
      <c r="R838" s="96">
        <f t="shared" si="597"/>
        <v>0</v>
      </c>
    </row>
    <row r="839" spans="1:18" ht="33">
      <c r="A839" s="13" t="s">
        <v>172</v>
      </c>
      <c r="B839" s="60" t="s">
        <v>130</v>
      </c>
      <c r="C839" s="60" t="s">
        <v>67</v>
      </c>
      <c r="D839" s="60" t="s">
        <v>13</v>
      </c>
      <c r="E839" s="61" t="s">
        <v>647</v>
      </c>
      <c r="F839" s="60" t="s">
        <v>16</v>
      </c>
      <c r="G839" s="226">
        <f>G840</f>
        <v>106</v>
      </c>
      <c r="H839" s="226">
        <f t="shared" si="597"/>
        <v>0</v>
      </c>
      <c r="I839" s="226">
        <f t="shared" si="597"/>
        <v>106</v>
      </c>
      <c r="J839" s="226">
        <f t="shared" si="597"/>
        <v>0</v>
      </c>
      <c r="K839" s="96">
        <f>K840</f>
        <v>0</v>
      </c>
      <c r="L839" s="96">
        <f t="shared" si="597"/>
        <v>0</v>
      </c>
      <c r="M839" s="96">
        <f t="shared" si="597"/>
        <v>0</v>
      </c>
      <c r="N839" s="96">
        <f t="shared" si="597"/>
        <v>0</v>
      </c>
      <c r="O839" s="96">
        <f>O840</f>
        <v>106</v>
      </c>
      <c r="P839" s="96">
        <f t="shared" si="597"/>
        <v>0</v>
      </c>
      <c r="Q839" s="96">
        <f t="shared" si="597"/>
        <v>106</v>
      </c>
      <c r="R839" s="96">
        <f t="shared" si="597"/>
        <v>0</v>
      </c>
    </row>
    <row r="840" spans="1:18" ht="33">
      <c r="A840" s="13" t="s">
        <v>44</v>
      </c>
      <c r="B840" s="60" t="s">
        <v>130</v>
      </c>
      <c r="C840" s="60" t="s">
        <v>67</v>
      </c>
      <c r="D840" s="60" t="s">
        <v>13</v>
      </c>
      <c r="E840" s="61" t="s">
        <v>647</v>
      </c>
      <c r="F840" s="9">
        <v>240</v>
      </c>
      <c r="G840" s="226">
        <v>106</v>
      </c>
      <c r="H840" s="226"/>
      <c r="I840" s="226">
        <v>106</v>
      </c>
      <c r="J840" s="233"/>
      <c r="K840" s="96"/>
      <c r="L840" s="96"/>
      <c r="M840" s="96"/>
      <c r="N840" s="170"/>
      <c r="O840" s="96">
        <f>G840+K840</f>
        <v>106</v>
      </c>
      <c r="P840" s="96">
        <f>H840+L840</f>
        <v>0</v>
      </c>
      <c r="Q840" s="96">
        <f>I840+M840</f>
        <v>106</v>
      </c>
      <c r="R840" s="96">
        <f>J840+N840</f>
        <v>0</v>
      </c>
    </row>
    <row r="841" spans="1:18">
      <c r="A841" s="12"/>
      <c r="B841" s="60"/>
      <c r="C841" s="60"/>
      <c r="D841" s="60"/>
      <c r="E841" s="61"/>
      <c r="F841" s="9"/>
      <c r="G841" s="226"/>
      <c r="H841" s="226"/>
      <c r="I841" s="226"/>
      <c r="J841" s="233"/>
      <c r="K841" s="96"/>
      <c r="L841" s="96"/>
      <c r="M841" s="96"/>
      <c r="N841" s="170"/>
      <c r="O841" s="96"/>
      <c r="P841" s="96"/>
      <c r="Q841" s="96"/>
      <c r="R841" s="170"/>
    </row>
    <row r="842" spans="1:18" ht="18.75">
      <c r="A842" s="16" t="s">
        <v>134</v>
      </c>
      <c r="B842" s="18" t="s">
        <v>130</v>
      </c>
      <c r="C842" s="18" t="s">
        <v>67</v>
      </c>
      <c r="D842" s="18" t="s">
        <v>27</v>
      </c>
      <c r="E842" s="66"/>
      <c r="F842" s="18"/>
      <c r="G842" s="236">
        <f>G843</f>
        <v>5500</v>
      </c>
      <c r="H842" s="236">
        <f t="shared" ref="H842:R846" si="598">H843</f>
        <v>0</v>
      </c>
      <c r="I842" s="236">
        <f t="shared" si="598"/>
        <v>5500</v>
      </c>
      <c r="J842" s="236">
        <f t="shared" si="598"/>
        <v>0</v>
      </c>
      <c r="K842" s="173">
        <f>K843</f>
        <v>0</v>
      </c>
      <c r="L842" s="173">
        <f t="shared" si="598"/>
        <v>0</v>
      </c>
      <c r="M842" s="173">
        <f t="shared" si="598"/>
        <v>0</v>
      </c>
      <c r="N842" s="173">
        <f t="shared" si="598"/>
        <v>0</v>
      </c>
      <c r="O842" s="173">
        <f>O843</f>
        <v>5500</v>
      </c>
      <c r="P842" s="173">
        <f t="shared" si="598"/>
        <v>0</v>
      </c>
      <c r="Q842" s="173">
        <f t="shared" si="598"/>
        <v>5500</v>
      </c>
      <c r="R842" s="173">
        <f t="shared" si="598"/>
        <v>0</v>
      </c>
    </row>
    <row r="843" spans="1:18" ht="49.5">
      <c r="A843" s="99" t="s">
        <v>645</v>
      </c>
      <c r="B843" s="60" t="s">
        <v>130</v>
      </c>
      <c r="C843" s="60" t="s">
        <v>67</v>
      </c>
      <c r="D843" s="60" t="s">
        <v>27</v>
      </c>
      <c r="E843" s="61" t="s">
        <v>640</v>
      </c>
      <c r="F843" s="9"/>
      <c r="G843" s="226">
        <f>G844</f>
        <v>5500</v>
      </c>
      <c r="H843" s="226">
        <f t="shared" si="598"/>
        <v>0</v>
      </c>
      <c r="I843" s="226">
        <f t="shared" si="598"/>
        <v>5500</v>
      </c>
      <c r="J843" s="226">
        <f t="shared" si="598"/>
        <v>0</v>
      </c>
      <c r="K843" s="96">
        <f>K844</f>
        <v>0</v>
      </c>
      <c r="L843" s="96">
        <f t="shared" si="598"/>
        <v>0</v>
      </c>
      <c r="M843" s="96">
        <f t="shared" si="598"/>
        <v>0</v>
      </c>
      <c r="N843" s="96">
        <f t="shared" si="598"/>
        <v>0</v>
      </c>
      <c r="O843" s="96">
        <f>O844</f>
        <v>5500</v>
      </c>
      <c r="P843" s="96">
        <f t="shared" si="598"/>
        <v>0</v>
      </c>
      <c r="Q843" s="96">
        <f t="shared" si="598"/>
        <v>5500</v>
      </c>
      <c r="R843" s="96">
        <f t="shared" si="598"/>
        <v>0</v>
      </c>
    </row>
    <row r="844" spans="1:18">
      <c r="A844" s="12" t="s">
        <v>15</v>
      </c>
      <c r="B844" s="60" t="s">
        <v>130</v>
      </c>
      <c r="C844" s="60" t="s">
        <v>67</v>
      </c>
      <c r="D844" s="60" t="s">
        <v>27</v>
      </c>
      <c r="E844" s="61" t="s">
        <v>643</v>
      </c>
      <c r="F844" s="9"/>
      <c r="G844" s="226">
        <f>G845</f>
        <v>5500</v>
      </c>
      <c r="H844" s="226">
        <f t="shared" si="598"/>
        <v>0</v>
      </c>
      <c r="I844" s="226">
        <f t="shared" si="598"/>
        <v>5500</v>
      </c>
      <c r="J844" s="226">
        <f t="shared" si="598"/>
        <v>0</v>
      </c>
      <c r="K844" s="96">
        <f>K845</f>
        <v>0</v>
      </c>
      <c r="L844" s="96">
        <f t="shared" si="598"/>
        <v>0</v>
      </c>
      <c r="M844" s="96">
        <f t="shared" si="598"/>
        <v>0</v>
      </c>
      <c r="N844" s="96">
        <f t="shared" si="598"/>
        <v>0</v>
      </c>
      <c r="O844" s="96">
        <f>O845</f>
        <v>5500</v>
      </c>
      <c r="P844" s="96">
        <f t="shared" si="598"/>
        <v>0</v>
      </c>
      <c r="Q844" s="96">
        <f t="shared" si="598"/>
        <v>5500</v>
      </c>
      <c r="R844" s="96">
        <f t="shared" si="598"/>
        <v>0</v>
      </c>
    </row>
    <row r="845" spans="1:18">
      <c r="A845" s="12" t="s">
        <v>133</v>
      </c>
      <c r="B845" s="60" t="s">
        <v>130</v>
      </c>
      <c r="C845" s="60" t="s">
        <v>67</v>
      </c>
      <c r="D845" s="60" t="s">
        <v>27</v>
      </c>
      <c r="E845" s="61" t="s">
        <v>648</v>
      </c>
      <c r="F845" s="9"/>
      <c r="G845" s="226">
        <f>G846</f>
        <v>5500</v>
      </c>
      <c r="H845" s="226">
        <f t="shared" si="598"/>
        <v>0</v>
      </c>
      <c r="I845" s="226">
        <f t="shared" si="598"/>
        <v>5500</v>
      </c>
      <c r="J845" s="226">
        <f t="shared" si="598"/>
        <v>0</v>
      </c>
      <c r="K845" s="96">
        <f>K846</f>
        <v>0</v>
      </c>
      <c r="L845" s="96">
        <f t="shared" si="598"/>
        <v>0</v>
      </c>
      <c r="M845" s="96">
        <f t="shared" si="598"/>
        <v>0</v>
      </c>
      <c r="N845" s="96">
        <f t="shared" si="598"/>
        <v>0</v>
      </c>
      <c r="O845" s="96">
        <f>O846</f>
        <v>5500</v>
      </c>
      <c r="P845" s="96">
        <f t="shared" si="598"/>
        <v>0</v>
      </c>
      <c r="Q845" s="96">
        <f t="shared" si="598"/>
        <v>5500</v>
      </c>
      <c r="R845" s="96">
        <f t="shared" si="598"/>
        <v>0</v>
      </c>
    </row>
    <row r="846" spans="1:18" ht="33">
      <c r="A846" s="13" t="s">
        <v>32</v>
      </c>
      <c r="B846" s="60" t="s">
        <v>130</v>
      </c>
      <c r="C846" s="60" t="s">
        <v>67</v>
      </c>
      <c r="D846" s="60" t="s">
        <v>27</v>
      </c>
      <c r="E846" s="61" t="s">
        <v>648</v>
      </c>
      <c r="F846" s="60" t="s">
        <v>33</v>
      </c>
      <c r="G846" s="226">
        <f>G847</f>
        <v>5500</v>
      </c>
      <c r="H846" s="226">
        <f t="shared" si="598"/>
        <v>0</v>
      </c>
      <c r="I846" s="226">
        <f t="shared" si="598"/>
        <v>5500</v>
      </c>
      <c r="J846" s="226">
        <f t="shared" si="598"/>
        <v>0</v>
      </c>
      <c r="K846" s="96">
        <f>K847</f>
        <v>0</v>
      </c>
      <c r="L846" s="96">
        <f t="shared" si="598"/>
        <v>0</v>
      </c>
      <c r="M846" s="96">
        <f t="shared" si="598"/>
        <v>0</v>
      </c>
      <c r="N846" s="96">
        <f t="shared" si="598"/>
        <v>0</v>
      </c>
      <c r="O846" s="96">
        <f>O847</f>
        <v>5500</v>
      </c>
      <c r="P846" s="96">
        <f t="shared" si="598"/>
        <v>0</v>
      </c>
      <c r="Q846" s="96">
        <f t="shared" si="598"/>
        <v>5500</v>
      </c>
      <c r="R846" s="96">
        <f t="shared" si="598"/>
        <v>0</v>
      </c>
    </row>
    <row r="847" spans="1:18">
      <c r="A847" s="13" t="s">
        <v>46</v>
      </c>
      <c r="B847" s="60" t="s">
        <v>130</v>
      </c>
      <c r="C847" s="60" t="s">
        <v>67</v>
      </c>
      <c r="D847" s="60" t="s">
        <v>27</v>
      </c>
      <c r="E847" s="61" t="s">
        <v>648</v>
      </c>
      <c r="F847" s="9">
        <v>610</v>
      </c>
      <c r="G847" s="226">
        <v>5500</v>
      </c>
      <c r="H847" s="226"/>
      <c r="I847" s="226">
        <v>5500</v>
      </c>
      <c r="J847" s="226"/>
      <c r="K847" s="96"/>
      <c r="L847" s="96"/>
      <c r="M847" s="96"/>
      <c r="N847" s="96"/>
      <c r="O847" s="96">
        <f>G847+K847</f>
        <v>5500</v>
      </c>
      <c r="P847" s="96">
        <f>H847+L847</f>
        <v>0</v>
      </c>
      <c r="Q847" s="96">
        <f>I847+M847</f>
        <v>5500</v>
      </c>
      <c r="R847" s="96">
        <f>J847+N847</f>
        <v>0</v>
      </c>
    </row>
    <row r="848" spans="1:18">
      <c r="A848" s="13"/>
      <c r="B848" s="60"/>
      <c r="C848" s="60"/>
      <c r="D848" s="60"/>
      <c r="E848" s="61"/>
      <c r="F848" s="9"/>
      <c r="G848" s="226"/>
      <c r="H848" s="226"/>
      <c r="I848" s="226"/>
      <c r="J848" s="226"/>
      <c r="K848" s="96"/>
      <c r="L848" s="96"/>
      <c r="M848" s="96"/>
      <c r="N848" s="96"/>
      <c r="O848" s="96"/>
      <c r="P848" s="96"/>
      <c r="Q848" s="96"/>
      <c r="R848" s="96"/>
    </row>
    <row r="849" spans="1:18" ht="18.75">
      <c r="A849" s="16" t="s">
        <v>431</v>
      </c>
      <c r="B849" s="17">
        <v>917</v>
      </c>
      <c r="C849" s="18" t="s">
        <v>67</v>
      </c>
      <c r="D849" s="18" t="s">
        <v>14</v>
      </c>
      <c r="E849" s="18"/>
      <c r="F849" s="19"/>
      <c r="G849" s="232">
        <f>G850+G874</f>
        <v>258477</v>
      </c>
      <c r="H849" s="232">
        <f t="shared" ref="H849:J849" si="599">H850+H874</f>
        <v>0</v>
      </c>
      <c r="I849" s="232">
        <f t="shared" si="599"/>
        <v>258477</v>
      </c>
      <c r="J849" s="232">
        <f t="shared" si="599"/>
        <v>0</v>
      </c>
      <c r="K849" s="169">
        <f>K850+K874</f>
        <v>0</v>
      </c>
      <c r="L849" s="169">
        <f t="shared" ref="L849:N849" si="600">L850+L874</f>
        <v>0</v>
      </c>
      <c r="M849" s="169">
        <f t="shared" si="600"/>
        <v>0</v>
      </c>
      <c r="N849" s="169">
        <f t="shared" si="600"/>
        <v>0</v>
      </c>
      <c r="O849" s="169">
        <f>O850+O874</f>
        <v>258477</v>
      </c>
      <c r="P849" s="169">
        <f t="shared" ref="P849:R849" si="601">P850+P874</f>
        <v>0</v>
      </c>
      <c r="Q849" s="169">
        <f t="shared" si="601"/>
        <v>258477</v>
      </c>
      <c r="R849" s="169">
        <f t="shared" si="601"/>
        <v>0</v>
      </c>
    </row>
    <row r="850" spans="1:18" ht="49.5">
      <c r="A850" s="99" t="s">
        <v>645</v>
      </c>
      <c r="B850" s="60" t="s">
        <v>130</v>
      </c>
      <c r="C850" s="60" t="s">
        <v>67</v>
      </c>
      <c r="D850" s="60" t="s">
        <v>14</v>
      </c>
      <c r="E850" s="61" t="s">
        <v>640</v>
      </c>
      <c r="F850" s="9"/>
      <c r="G850" s="226">
        <f>G851+G855+G859+G862+G865+G868+G871</f>
        <v>258477</v>
      </c>
      <c r="H850" s="226">
        <f t="shared" ref="H850:J850" si="602">H851+H855+H859+H862+H865+H868+H871</f>
        <v>0</v>
      </c>
      <c r="I850" s="226">
        <f t="shared" si="602"/>
        <v>258477</v>
      </c>
      <c r="J850" s="226">
        <f t="shared" si="602"/>
        <v>0</v>
      </c>
      <c r="K850" s="96">
        <f>K851+K855+K859+K862+K865+K868+K871</f>
        <v>0</v>
      </c>
      <c r="L850" s="96">
        <f t="shared" ref="L850:N850" si="603">L851+L855+L859+L862+L865+L868+L871</f>
        <v>0</v>
      </c>
      <c r="M850" s="96">
        <f t="shared" si="603"/>
        <v>0</v>
      </c>
      <c r="N850" s="96">
        <f t="shared" si="603"/>
        <v>0</v>
      </c>
      <c r="O850" s="96">
        <f>O851+O855+O859+O862+O865+O868+O871</f>
        <v>258477</v>
      </c>
      <c r="P850" s="96">
        <f t="shared" ref="P850:R850" si="604">P851+P855+P859+P862+P865+P868+P871</f>
        <v>0</v>
      </c>
      <c r="Q850" s="96">
        <f t="shared" si="604"/>
        <v>258477</v>
      </c>
      <c r="R850" s="96">
        <f t="shared" si="604"/>
        <v>0</v>
      </c>
    </row>
    <row r="851" spans="1:18" ht="33">
      <c r="A851" s="12" t="s">
        <v>54</v>
      </c>
      <c r="B851" s="60" t="s">
        <v>130</v>
      </c>
      <c r="C851" s="60" t="s">
        <v>67</v>
      </c>
      <c r="D851" s="60" t="s">
        <v>14</v>
      </c>
      <c r="E851" s="61" t="s">
        <v>641</v>
      </c>
      <c r="F851" s="9"/>
      <c r="G851" s="226">
        <f>G852</f>
        <v>256799</v>
      </c>
      <c r="H851" s="226">
        <f t="shared" ref="H851:R853" si="605">H852</f>
        <v>0</v>
      </c>
      <c r="I851" s="226">
        <f t="shared" si="605"/>
        <v>256799</v>
      </c>
      <c r="J851" s="226">
        <f t="shared" si="605"/>
        <v>0</v>
      </c>
      <c r="K851" s="96">
        <f>K852</f>
        <v>0</v>
      </c>
      <c r="L851" s="96">
        <f t="shared" si="605"/>
        <v>0</v>
      </c>
      <c r="M851" s="96">
        <f t="shared" si="605"/>
        <v>0</v>
      </c>
      <c r="N851" s="96">
        <f t="shared" si="605"/>
        <v>0</v>
      </c>
      <c r="O851" s="96">
        <f>O852</f>
        <v>256799</v>
      </c>
      <c r="P851" s="96">
        <f t="shared" si="605"/>
        <v>0</v>
      </c>
      <c r="Q851" s="96">
        <f t="shared" si="605"/>
        <v>256799</v>
      </c>
      <c r="R851" s="96">
        <f t="shared" si="605"/>
        <v>0</v>
      </c>
    </row>
    <row r="852" spans="1:18">
      <c r="A852" s="13" t="s">
        <v>432</v>
      </c>
      <c r="B852" s="60" t="s">
        <v>130</v>
      </c>
      <c r="C852" s="60" t="s">
        <v>67</v>
      </c>
      <c r="D852" s="60" t="s">
        <v>14</v>
      </c>
      <c r="E852" s="61" t="s">
        <v>649</v>
      </c>
      <c r="F852" s="9"/>
      <c r="G852" s="226">
        <f>G853</f>
        <v>256799</v>
      </c>
      <c r="H852" s="226">
        <f t="shared" si="605"/>
        <v>0</v>
      </c>
      <c r="I852" s="226">
        <f t="shared" si="605"/>
        <v>256799</v>
      </c>
      <c r="J852" s="226">
        <f t="shared" si="605"/>
        <v>0</v>
      </c>
      <c r="K852" s="96">
        <f>K853</f>
        <v>0</v>
      </c>
      <c r="L852" s="96">
        <f t="shared" si="605"/>
        <v>0</v>
      </c>
      <c r="M852" s="96">
        <f t="shared" si="605"/>
        <v>0</v>
      </c>
      <c r="N852" s="96">
        <f t="shared" si="605"/>
        <v>0</v>
      </c>
      <c r="O852" s="96">
        <f>O853</f>
        <v>256799</v>
      </c>
      <c r="P852" s="96">
        <f t="shared" si="605"/>
        <v>0</v>
      </c>
      <c r="Q852" s="96">
        <f t="shared" si="605"/>
        <v>256799</v>
      </c>
      <c r="R852" s="96">
        <f t="shared" si="605"/>
        <v>0</v>
      </c>
    </row>
    <row r="853" spans="1:18" ht="33">
      <c r="A853" s="13" t="s">
        <v>32</v>
      </c>
      <c r="B853" s="60" t="s">
        <v>130</v>
      </c>
      <c r="C853" s="60" t="s">
        <v>67</v>
      </c>
      <c r="D853" s="60" t="s">
        <v>14</v>
      </c>
      <c r="E853" s="61" t="s">
        <v>649</v>
      </c>
      <c r="F853" s="60" t="s">
        <v>33</v>
      </c>
      <c r="G853" s="226">
        <f>G854</f>
        <v>256799</v>
      </c>
      <c r="H853" s="226">
        <f t="shared" si="605"/>
        <v>0</v>
      </c>
      <c r="I853" s="226">
        <f t="shared" si="605"/>
        <v>256799</v>
      </c>
      <c r="J853" s="226">
        <f t="shared" si="605"/>
        <v>0</v>
      </c>
      <c r="K853" s="96">
        <f>K854</f>
        <v>0</v>
      </c>
      <c r="L853" s="96">
        <f t="shared" si="605"/>
        <v>0</v>
      </c>
      <c r="M853" s="96">
        <f t="shared" si="605"/>
        <v>0</v>
      </c>
      <c r="N853" s="96">
        <f t="shared" si="605"/>
        <v>0</v>
      </c>
      <c r="O853" s="96">
        <f>O854</f>
        <v>256799</v>
      </c>
      <c r="P853" s="96">
        <f t="shared" si="605"/>
        <v>0</v>
      </c>
      <c r="Q853" s="96">
        <f t="shared" si="605"/>
        <v>256799</v>
      </c>
      <c r="R853" s="96">
        <f t="shared" si="605"/>
        <v>0</v>
      </c>
    </row>
    <row r="854" spans="1:18">
      <c r="A854" s="13" t="s">
        <v>46</v>
      </c>
      <c r="B854" s="60" t="s">
        <v>130</v>
      </c>
      <c r="C854" s="60" t="s">
        <v>67</v>
      </c>
      <c r="D854" s="60" t="s">
        <v>14</v>
      </c>
      <c r="E854" s="61" t="s">
        <v>649</v>
      </c>
      <c r="F854" s="9">
        <v>610</v>
      </c>
      <c r="G854" s="226">
        <f>376855-120056</f>
        <v>256799</v>
      </c>
      <c r="H854" s="226"/>
      <c r="I854" s="226">
        <f>376855-120056</f>
        <v>256799</v>
      </c>
      <c r="J854" s="226"/>
      <c r="K854" s="96"/>
      <c r="L854" s="96"/>
      <c r="M854" s="96"/>
      <c r="N854" s="96"/>
      <c r="O854" s="96">
        <f>G854+K854</f>
        <v>256799</v>
      </c>
      <c r="P854" s="96">
        <f>H854+L854</f>
        <v>0</v>
      </c>
      <c r="Q854" s="96">
        <f>I854+M854</f>
        <v>256799</v>
      </c>
      <c r="R854" s="96">
        <f>J854+N854</f>
        <v>0</v>
      </c>
    </row>
    <row r="855" spans="1:18">
      <c r="A855" s="12" t="s">
        <v>15</v>
      </c>
      <c r="B855" s="60" t="s">
        <v>130</v>
      </c>
      <c r="C855" s="60" t="s">
        <v>67</v>
      </c>
      <c r="D855" s="60" t="s">
        <v>14</v>
      </c>
      <c r="E855" s="61" t="s">
        <v>643</v>
      </c>
      <c r="F855" s="9"/>
      <c r="G855" s="226">
        <f>G856</f>
        <v>1317</v>
      </c>
      <c r="H855" s="226">
        <f t="shared" ref="H855:R857" si="606">H856</f>
        <v>0</v>
      </c>
      <c r="I855" s="226">
        <f t="shared" si="606"/>
        <v>1317</v>
      </c>
      <c r="J855" s="226">
        <f t="shared" si="606"/>
        <v>0</v>
      </c>
      <c r="K855" s="96">
        <f>K856</f>
        <v>0</v>
      </c>
      <c r="L855" s="96">
        <f t="shared" si="606"/>
        <v>0</v>
      </c>
      <c r="M855" s="96">
        <f t="shared" si="606"/>
        <v>0</v>
      </c>
      <c r="N855" s="96">
        <f t="shared" si="606"/>
        <v>0</v>
      </c>
      <c r="O855" s="96">
        <f>O856</f>
        <v>1317</v>
      </c>
      <c r="P855" s="96">
        <f t="shared" si="606"/>
        <v>0</v>
      </c>
      <c r="Q855" s="96">
        <f t="shared" si="606"/>
        <v>1317</v>
      </c>
      <c r="R855" s="96">
        <f t="shared" si="606"/>
        <v>0</v>
      </c>
    </row>
    <row r="856" spans="1:18" ht="33">
      <c r="A856" s="13" t="s">
        <v>433</v>
      </c>
      <c r="B856" s="60" t="s">
        <v>130</v>
      </c>
      <c r="C856" s="60" t="s">
        <v>67</v>
      </c>
      <c r="D856" s="60" t="s">
        <v>14</v>
      </c>
      <c r="E856" s="61" t="s">
        <v>650</v>
      </c>
      <c r="F856" s="9"/>
      <c r="G856" s="226">
        <f>G857</f>
        <v>1317</v>
      </c>
      <c r="H856" s="226">
        <f t="shared" si="606"/>
        <v>0</v>
      </c>
      <c r="I856" s="226">
        <f t="shared" si="606"/>
        <v>1317</v>
      </c>
      <c r="J856" s="226">
        <f t="shared" si="606"/>
        <v>0</v>
      </c>
      <c r="K856" s="96">
        <f>K857</f>
        <v>0</v>
      </c>
      <c r="L856" s="96">
        <f t="shared" si="606"/>
        <v>0</v>
      </c>
      <c r="M856" s="96">
        <f t="shared" si="606"/>
        <v>0</v>
      </c>
      <c r="N856" s="96">
        <f t="shared" si="606"/>
        <v>0</v>
      </c>
      <c r="O856" s="96">
        <f>O857</f>
        <v>1317</v>
      </c>
      <c r="P856" s="96">
        <f t="shared" si="606"/>
        <v>0</v>
      </c>
      <c r="Q856" s="96">
        <f t="shared" si="606"/>
        <v>1317</v>
      </c>
      <c r="R856" s="96">
        <f t="shared" si="606"/>
        <v>0</v>
      </c>
    </row>
    <row r="857" spans="1:18" ht="33">
      <c r="A857" s="13" t="s">
        <v>32</v>
      </c>
      <c r="B857" s="60" t="s">
        <v>130</v>
      </c>
      <c r="C857" s="60" t="s">
        <v>67</v>
      </c>
      <c r="D857" s="60" t="s">
        <v>14</v>
      </c>
      <c r="E857" s="61" t="s">
        <v>650</v>
      </c>
      <c r="F857" s="60" t="s">
        <v>33</v>
      </c>
      <c r="G857" s="226">
        <f>G858</f>
        <v>1317</v>
      </c>
      <c r="H857" s="226">
        <f t="shared" si="606"/>
        <v>0</v>
      </c>
      <c r="I857" s="226">
        <f t="shared" si="606"/>
        <v>1317</v>
      </c>
      <c r="J857" s="226">
        <f t="shared" si="606"/>
        <v>0</v>
      </c>
      <c r="K857" s="96">
        <f>K858</f>
        <v>0</v>
      </c>
      <c r="L857" s="96">
        <f t="shared" si="606"/>
        <v>0</v>
      </c>
      <c r="M857" s="96">
        <f t="shared" si="606"/>
        <v>0</v>
      </c>
      <c r="N857" s="96">
        <f t="shared" si="606"/>
        <v>0</v>
      </c>
      <c r="O857" s="96">
        <f>O858</f>
        <v>1317</v>
      </c>
      <c r="P857" s="96">
        <f t="shared" si="606"/>
        <v>0</v>
      </c>
      <c r="Q857" s="96">
        <f t="shared" si="606"/>
        <v>1317</v>
      </c>
      <c r="R857" s="96">
        <f t="shared" si="606"/>
        <v>0</v>
      </c>
    </row>
    <row r="858" spans="1:18">
      <c r="A858" s="13" t="s">
        <v>46</v>
      </c>
      <c r="B858" s="60" t="s">
        <v>130</v>
      </c>
      <c r="C858" s="60" t="s">
        <v>67</v>
      </c>
      <c r="D858" s="60" t="s">
        <v>14</v>
      </c>
      <c r="E858" s="61" t="s">
        <v>650</v>
      </c>
      <c r="F858" s="9">
        <v>610</v>
      </c>
      <c r="G858" s="226">
        <f>5166-3849</f>
        <v>1317</v>
      </c>
      <c r="H858" s="226"/>
      <c r="I858" s="226">
        <f>5166-3849</f>
        <v>1317</v>
      </c>
      <c r="J858" s="226"/>
      <c r="K858" s="96"/>
      <c r="L858" s="96"/>
      <c r="M858" s="96"/>
      <c r="N858" s="96"/>
      <c r="O858" s="96">
        <f>G858+K858</f>
        <v>1317</v>
      </c>
      <c r="P858" s="96">
        <f>H858+L858</f>
        <v>0</v>
      </c>
      <c r="Q858" s="96">
        <f>I858+M858</f>
        <v>1317</v>
      </c>
      <c r="R858" s="96">
        <f>J858+N858</f>
        <v>0</v>
      </c>
    </row>
    <row r="859" spans="1:18" s="83" customFormat="1" ht="51" hidden="1">
      <c r="A859" s="86" t="s">
        <v>556</v>
      </c>
      <c r="B859" s="85" t="s">
        <v>130</v>
      </c>
      <c r="C859" s="85" t="s">
        <v>67</v>
      </c>
      <c r="D859" s="85" t="s">
        <v>14</v>
      </c>
      <c r="E859" s="142" t="s">
        <v>417</v>
      </c>
      <c r="F859" s="87"/>
      <c r="G859" s="226">
        <f>G860</f>
        <v>0</v>
      </c>
      <c r="H859" s="226">
        <f t="shared" ref="H859:R860" si="607">H860</f>
        <v>0</v>
      </c>
      <c r="I859" s="226">
        <f t="shared" si="607"/>
        <v>0</v>
      </c>
      <c r="J859" s="226">
        <f t="shared" si="607"/>
        <v>0</v>
      </c>
      <c r="K859" s="87">
        <f>K860</f>
        <v>0</v>
      </c>
      <c r="L859" s="87">
        <f t="shared" si="607"/>
        <v>0</v>
      </c>
      <c r="M859" s="87">
        <f t="shared" si="607"/>
        <v>0</v>
      </c>
      <c r="N859" s="87">
        <f t="shared" si="607"/>
        <v>0</v>
      </c>
      <c r="O859" s="87">
        <f>O860</f>
        <v>0</v>
      </c>
      <c r="P859" s="87">
        <f t="shared" si="607"/>
        <v>0</v>
      </c>
      <c r="Q859" s="87">
        <f t="shared" si="607"/>
        <v>0</v>
      </c>
      <c r="R859" s="87">
        <f t="shared" si="607"/>
        <v>0</v>
      </c>
    </row>
    <row r="860" spans="1:18" s="83" customFormat="1" ht="33" hidden="1">
      <c r="A860" s="86" t="s">
        <v>32</v>
      </c>
      <c r="B860" s="85" t="s">
        <v>130</v>
      </c>
      <c r="C860" s="85" t="s">
        <v>67</v>
      </c>
      <c r="D860" s="85" t="s">
        <v>14</v>
      </c>
      <c r="E860" s="142" t="s">
        <v>417</v>
      </c>
      <c r="F860" s="85" t="s">
        <v>33</v>
      </c>
      <c r="G860" s="226">
        <f>G861</f>
        <v>0</v>
      </c>
      <c r="H860" s="226">
        <f t="shared" si="607"/>
        <v>0</v>
      </c>
      <c r="I860" s="226">
        <f t="shared" si="607"/>
        <v>0</v>
      </c>
      <c r="J860" s="226">
        <f t="shared" si="607"/>
        <v>0</v>
      </c>
      <c r="K860" s="87">
        <f>K861</f>
        <v>0</v>
      </c>
      <c r="L860" s="87">
        <f t="shared" si="607"/>
        <v>0</v>
      </c>
      <c r="M860" s="87">
        <f t="shared" si="607"/>
        <v>0</v>
      </c>
      <c r="N860" s="87">
        <f t="shared" si="607"/>
        <v>0</v>
      </c>
      <c r="O860" s="87">
        <f>O861</f>
        <v>0</v>
      </c>
      <c r="P860" s="87">
        <f t="shared" si="607"/>
        <v>0</v>
      </c>
      <c r="Q860" s="87">
        <f t="shared" si="607"/>
        <v>0</v>
      </c>
      <c r="R860" s="87">
        <f t="shared" si="607"/>
        <v>0</v>
      </c>
    </row>
    <row r="861" spans="1:18" s="83" customFormat="1" hidden="1">
      <c r="A861" s="86" t="s">
        <v>46</v>
      </c>
      <c r="B861" s="85" t="s">
        <v>130</v>
      </c>
      <c r="C861" s="85" t="s">
        <v>67</v>
      </c>
      <c r="D861" s="85" t="s">
        <v>14</v>
      </c>
      <c r="E861" s="142" t="s">
        <v>417</v>
      </c>
      <c r="F861" s="87">
        <v>610</v>
      </c>
      <c r="G861" s="226"/>
      <c r="H861" s="226"/>
      <c r="I861" s="226"/>
      <c r="J861" s="226"/>
      <c r="K861" s="87"/>
      <c r="L861" s="87"/>
      <c r="M861" s="87"/>
      <c r="N861" s="87"/>
      <c r="O861" s="87">
        <f>G861+K861</f>
        <v>0</v>
      </c>
      <c r="P861" s="87">
        <f>H861+L861</f>
        <v>0</v>
      </c>
      <c r="Q861" s="87">
        <f>I861+M861</f>
        <v>0</v>
      </c>
      <c r="R861" s="87">
        <f>J861+N861</f>
        <v>0</v>
      </c>
    </row>
    <row r="862" spans="1:18" s="83" customFormat="1" ht="51" hidden="1">
      <c r="A862" s="86" t="s">
        <v>556</v>
      </c>
      <c r="B862" s="85" t="s">
        <v>130</v>
      </c>
      <c r="C862" s="85" t="s">
        <v>67</v>
      </c>
      <c r="D862" s="85" t="s">
        <v>14</v>
      </c>
      <c r="E862" s="142" t="s">
        <v>415</v>
      </c>
      <c r="F862" s="87"/>
      <c r="G862" s="226">
        <f>G863</f>
        <v>0</v>
      </c>
      <c r="H862" s="226">
        <f t="shared" ref="H862:R863" si="608">H863</f>
        <v>0</v>
      </c>
      <c r="I862" s="226">
        <f t="shared" si="608"/>
        <v>0</v>
      </c>
      <c r="J862" s="226">
        <f t="shared" si="608"/>
        <v>0</v>
      </c>
      <c r="K862" s="87">
        <f>K863</f>
        <v>0</v>
      </c>
      <c r="L862" s="87">
        <f t="shared" si="608"/>
        <v>0</v>
      </c>
      <c r="M862" s="87">
        <f t="shared" si="608"/>
        <v>0</v>
      </c>
      <c r="N862" s="87">
        <f t="shared" si="608"/>
        <v>0</v>
      </c>
      <c r="O862" s="87">
        <f>O863</f>
        <v>0</v>
      </c>
      <c r="P862" s="87">
        <f t="shared" si="608"/>
        <v>0</v>
      </c>
      <c r="Q862" s="87">
        <f t="shared" si="608"/>
        <v>0</v>
      </c>
      <c r="R862" s="87">
        <f t="shared" si="608"/>
        <v>0</v>
      </c>
    </row>
    <row r="863" spans="1:18" s="83" customFormat="1" ht="33" hidden="1">
      <c r="A863" s="86" t="s">
        <v>32</v>
      </c>
      <c r="B863" s="85" t="s">
        <v>130</v>
      </c>
      <c r="C863" s="85" t="s">
        <v>67</v>
      </c>
      <c r="D863" s="85" t="s">
        <v>14</v>
      </c>
      <c r="E863" s="142" t="s">
        <v>415</v>
      </c>
      <c r="F863" s="85" t="s">
        <v>33</v>
      </c>
      <c r="G863" s="226">
        <f>G864</f>
        <v>0</v>
      </c>
      <c r="H863" s="226">
        <f t="shared" si="608"/>
        <v>0</v>
      </c>
      <c r="I863" s="226">
        <f t="shared" si="608"/>
        <v>0</v>
      </c>
      <c r="J863" s="226">
        <f t="shared" si="608"/>
        <v>0</v>
      </c>
      <c r="K863" s="87">
        <f>K864</f>
        <v>0</v>
      </c>
      <c r="L863" s="87">
        <f t="shared" si="608"/>
        <v>0</v>
      </c>
      <c r="M863" s="87">
        <f t="shared" si="608"/>
        <v>0</v>
      </c>
      <c r="N863" s="87">
        <f t="shared" si="608"/>
        <v>0</v>
      </c>
      <c r="O863" s="87">
        <f>O864</f>
        <v>0</v>
      </c>
      <c r="P863" s="87">
        <f t="shared" si="608"/>
        <v>0</v>
      </c>
      <c r="Q863" s="87">
        <f t="shared" si="608"/>
        <v>0</v>
      </c>
      <c r="R863" s="87">
        <f t="shared" si="608"/>
        <v>0</v>
      </c>
    </row>
    <row r="864" spans="1:18" s="83" customFormat="1" hidden="1">
      <c r="A864" s="86" t="s">
        <v>46</v>
      </c>
      <c r="B864" s="85" t="s">
        <v>130</v>
      </c>
      <c r="C864" s="85" t="s">
        <v>67</v>
      </c>
      <c r="D864" s="85" t="s">
        <v>14</v>
      </c>
      <c r="E864" s="142" t="s">
        <v>415</v>
      </c>
      <c r="F864" s="87">
        <v>610</v>
      </c>
      <c r="G864" s="226"/>
      <c r="H864" s="226"/>
      <c r="I864" s="226"/>
      <c r="J864" s="226"/>
      <c r="K864" s="87"/>
      <c r="L864" s="87"/>
      <c r="M864" s="87"/>
      <c r="N864" s="87"/>
      <c r="O864" s="87">
        <f>G864+K864</f>
        <v>0</v>
      </c>
      <c r="P864" s="87">
        <f>H864+L864</f>
        <v>0</v>
      </c>
      <c r="Q864" s="87">
        <f>I864+M864</f>
        <v>0</v>
      </c>
      <c r="R864" s="87">
        <f>J864+N864</f>
        <v>0</v>
      </c>
    </row>
    <row r="865" spans="1:18" s="83" customFormat="1" ht="51" hidden="1">
      <c r="A865" s="86" t="s">
        <v>556</v>
      </c>
      <c r="B865" s="85" t="s">
        <v>130</v>
      </c>
      <c r="C865" s="85" t="s">
        <v>67</v>
      </c>
      <c r="D865" s="85" t="s">
        <v>14</v>
      </c>
      <c r="E865" s="142" t="s">
        <v>418</v>
      </c>
      <c r="F865" s="87"/>
      <c r="G865" s="226">
        <f>G866</f>
        <v>0</v>
      </c>
      <c r="H865" s="226">
        <f t="shared" ref="H865:R866" si="609">H866</f>
        <v>0</v>
      </c>
      <c r="I865" s="226">
        <f t="shared" si="609"/>
        <v>0</v>
      </c>
      <c r="J865" s="226">
        <f t="shared" si="609"/>
        <v>0</v>
      </c>
      <c r="K865" s="87">
        <f>K866</f>
        <v>0</v>
      </c>
      <c r="L865" s="87">
        <f t="shared" si="609"/>
        <v>0</v>
      </c>
      <c r="M865" s="87">
        <f t="shared" si="609"/>
        <v>0</v>
      </c>
      <c r="N865" s="87">
        <f t="shared" si="609"/>
        <v>0</v>
      </c>
      <c r="O865" s="87">
        <f>O866</f>
        <v>0</v>
      </c>
      <c r="P865" s="87">
        <f t="shared" si="609"/>
        <v>0</v>
      </c>
      <c r="Q865" s="87">
        <f t="shared" si="609"/>
        <v>0</v>
      </c>
      <c r="R865" s="87">
        <f t="shared" si="609"/>
        <v>0</v>
      </c>
    </row>
    <row r="866" spans="1:18" s="83" customFormat="1" ht="33" hidden="1">
      <c r="A866" s="86" t="s">
        <v>32</v>
      </c>
      <c r="B866" s="85" t="s">
        <v>130</v>
      </c>
      <c r="C866" s="85" t="s">
        <v>67</v>
      </c>
      <c r="D866" s="85" t="s">
        <v>14</v>
      </c>
      <c r="E866" s="142" t="s">
        <v>418</v>
      </c>
      <c r="F866" s="85" t="s">
        <v>33</v>
      </c>
      <c r="G866" s="226">
        <f>G867</f>
        <v>0</v>
      </c>
      <c r="H866" s="226">
        <f t="shared" si="609"/>
        <v>0</v>
      </c>
      <c r="I866" s="226">
        <f t="shared" si="609"/>
        <v>0</v>
      </c>
      <c r="J866" s="226">
        <f t="shared" si="609"/>
        <v>0</v>
      </c>
      <c r="K866" s="87">
        <f>K867</f>
        <v>0</v>
      </c>
      <c r="L866" s="87">
        <f t="shared" si="609"/>
        <v>0</v>
      </c>
      <c r="M866" s="87">
        <f t="shared" si="609"/>
        <v>0</v>
      </c>
      <c r="N866" s="87">
        <f t="shared" si="609"/>
        <v>0</v>
      </c>
      <c r="O866" s="87">
        <f>O867</f>
        <v>0</v>
      </c>
      <c r="P866" s="87">
        <f t="shared" si="609"/>
        <v>0</v>
      </c>
      <c r="Q866" s="87">
        <f t="shared" si="609"/>
        <v>0</v>
      </c>
      <c r="R866" s="87">
        <f t="shared" si="609"/>
        <v>0</v>
      </c>
    </row>
    <row r="867" spans="1:18" s="83" customFormat="1" hidden="1">
      <c r="A867" s="86" t="s">
        <v>46</v>
      </c>
      <c r="B867" s="85" t="s">
        <v>130</v>
      </c>
      <c r="C867" s="85" t="s">
        <v>67</v>
      </c>
      <c r="D867" s="85" t="s">
        <v>14</v>
      </c>
      <c r="E867" s="142" t="s">
        <v>418</v>
      </c>
      <c r="F867" s="87">
        <v>610</v>
      </c>
      <c r="G867" s="226"/>
      <c r="H867" s="226"/>
      <c r="I867" s="226"/>
      <c r="J867" s="226"/>
      <c r="K867" s="87"/>
      <c r="L867" s="87"/>
      <c r="M867" s="87"/>
      <c r="N867" s="87"/>
      <c r="O867" s="87">
        <f>G867+K867</f>
        <v>0</v>
      </c>
      <c r="P867" s="87">
        <f>H867+L867</f>
        <v>0</v>
      </c>
      <c r="Q867" s="87">
        <f>I867+M867</f>
        <v>0</v>
      </c>
      <c r="R867" s="87">
        <f>J867+N867</f>
        <v>0</v>
      </c>
    </row>
    <row r="868" spans="1:18" s="83" customFormat="1" ht="51" hidden="1">
      <c r="A868" s="86" t="s">
        <v>556</v>
      </c>
      <c r="B868" s="85" t="s">
        <v>130</v>
      </c>
      <c r="C868" s="85" t="s">
        <v>67</v>
      </c>
      <c r="D868" s="85" t="s">
        <v>14</v>
      </c>
      <c r="E868" s="142" t="s">
        <v>423</v>
      </c>
      <c r="F868" s="87"/>
      <c r="G868" s="226">
        <f>G869</f>
        <v>0</v>
      </c>
      <c r="H868" s="226">
        <f t="shared" ref="H868:R869" si="610">H869</f>
        <v>0</v>
      </c>
      <c r="I868" s="226">
        <f t="shared" si="610"/>
        <v>0</v>
      </c>
      <c r="J868" s="226">
        <f t="shared" si="610"/>
        <v>0</v>
      </c>
      <c r="K868" s="87">
        <f>K869</f>
        <v>0</v>
      </c>
      <c r="L868" s="87">
        <f t="shared" si="610"/>
        <v>0</v>
      </c>
      <c r="M868" s="87">
        <f t="shared" si="610"/>
        <v>0</v>
      </c>
      <c r="N868" s="87">
        <f t="shared" si="610"/>
        <v>0</v>
      </c>
      <c r="O868" s="87">
        <f>O869</f>
        <v>0</v>
      </c>
      <c r="P868" s="87">
        <f t="shared" si="610"/>
        <v>0</v>
      </c>
      <c r="Q868" s="87">
        <f t="shared" si="610"/>
        <v>0</v>
      </c>
      <c r="R868" s="87">
        <f t="shared" si="610"/>
        <v>0</v>
      </c>
    </row>
    <row r="869" spans="1:18" s="83" customFormat="1" ht="33" hidden="1">
      <c r="A869" s="86" t="s">
        <v>32</v>
      </c>
      <c r="B869" s="85" t="s">
        <v>130</v>
      </c>
      <c r="C869" s="85" t="s">
        <v>67</v>
      </c>
      <c r="D869" s="85" t="s">
        <v>14</v>
      </c>
      <c r="E869" s="142" t="s">
        <v>423</v>
      </c>
      <c r="F869" s="85" t="s">
        <v>33</v>
      </c>
      <c r="G869" s="226">
        <f>G870</f>
        <v>0</v>
      </c>
      <c r="H869" s="226">
        <f t="shared" si="610"/>
        <v>0</v>
      </c>
      <c r="I869" s="226">
        <f t="shared" si="610"/>
        <v>0</v>
      </c>
      <c r="J869" s="226">
        <f t="shared" si="610"/>
        <v>0</v>
      </c>
      <c r="K869" s="87">
        <f>K870</f>
        <v>0</v>
      </c>
      <c r="L869" s="87">
        <f t="shared" si="610"/>
        <v>0</v>
      </c>
      <c r="M869" s="87">
        <f t="shared" si="610"/>
        <v>0</v>
      </c>
      <c r="N869" s="87">
        <f t="shared" si="610"/>
        <v>0</v>
      </c>
      <c r="O869" s="87">
        <f>O870</f>
        <v>0</v>
      </c>
      <c r="P869" s="87">
        <f t="shared" si="610"/>
        <v>0</v>
      </c>
      <c r="Q869" s="87">
        <f t="shared" si="610"/>
        <v>0</v>
      </c>
      <c r="R869" s="87">
        <f t="shared" si="610"/>
        <v>0</v>
      </c>
    </row>
    <row r="870" spans="1:18" s="83" customFormat="1" hidden="1">
      <c r="A870" s="86" t="s">
        <v>46</v>
      </c>
      <c r="B870" s="85" t="s">
        <v>130</v>
      </c>
      <c r="C870" s="85" t="s">
        <v>67</v>
      </c>
      <c r="D870" s="85" t="s">
        <v>14</v>
      </c>
      <c r="E870" s="142" t="s">
        <v>423</v>
      </c>
      <c r="F870" s="87">
        <v>610</v>
      </c>
      <c r="G870" s="226"/>
      <c r="H870" s="226"/>
      <c r="I870" s="226"/>
      <c r="J870" s="226"/>
      <c r="K870" s="87"/>
      <c r="L870" s="87"/>
      <c r="M870" s="87"/>
      <c r="N870" s="87"/>
      <c r="O870" s="87">
        <f>G870+K870</f>
        <v>0</v>
      </c>
      <c r="P870" s="87">
        <f>H870+L870</f>
        <v>0</v>
      </c>
      <c r="Q870" s="87">
        <f>I870+M870</f>
        <v>0</v>
      </c>
      <c r="R870" s="87">
        <f>J870+N870</f>
        <v>0</v>
      </c>
    </row>
    <row r="871" spans="1:18" ht="51">
      <c r="A871" s="159" t="s">
        <v>556</v>
      </c>
      <c r="B871" s="60" t="s">
        <v>130</v>
      </c>
      <c r="C871" s="60" t="s">
        <v>67</v>
      </c>
      <c r="D871" s="60" t="s">
        <v>14</v>
      </c>
      <c r="E871" s="61" t="s">
        <v>651</v>
      </c>
      <c r="F871" s="9"/>
      <c r="G871" s="226">
        <f>G872</f>
        <v>361</v>
      </c>
      <c r="H871" s="226">
        <f t="shared" ref="H871:R872" si="611">H872</f>
        <v>0</v>
      </c>
      <c r="I871" s="226">
        <f t="shared" si="611"/>
        <v>361</v>
      </c>
      <c r="J871" s="226">
        <f t="shared" si="611"/>
        <v>0</v>
      </c>
      <c r="K871" s="96">
        <f>K872</f>
        <v>0</v>
      </c>
      <c r="L871" s="96">
        <f t="shared" si="611"/>
        <v>0</v>
      </c>
      <c r="M871" s="96">
        <f t="shared" si="611"/>
        <v>0</v>
      </c>
      <c r="N871" s="96">
        <f t="shared" si="611"/>
        <v>0</v>
      </c>
      <c r="O871" s="96">
        <f>O872</f>
        <v>361</v>
      </c>
      <c r="P871" s="96">
        <f t="shared" si="611"/>
        <v>0</v>
      </c>
      <c r="Q871" s="96">
        <f t="shared" si="611"/>
        <v>361</v>
      </c>
      <c r="R871" s="96">
        <f t="shared" si="611"/>
        <v>0</v>
      </c>
    </row>
    <row r="872" spans="1:18" ht="33">
      <c r="A872" s="13" t="s">
        <v>32</v>
      </c>
      <c r="B872" s="60" t="s">
        <v>130</v>
      </c>
      <c r="C872" s="60" t="s">
        <v>67</v>
      </c>
      <c r="D872" s="60" t="s">
        <v>14</v>
      </c>
      <c r="E872" s="61" t="s">
        <v>651</v>
      </c>
      <c r="F872" s="60" t="s">
        <v>33</v>
      </c>
      <c r="G872" s="226">
        <f>G873</f>
        <v>361</v>
      </c>
      <c r="H872" s="226">
        <f t="shared" si="611"/>
        <v>0</v>
      </c>
      <c r="I872" s="226">
        <f t="shared" si="611"/>
        <v>361</v>
      </c>
      <c r="J872" s="226">
        <f t="shared" si="611"/>
        <v>0</v>
      </c>
      <c r="K872" s="96">
        <f>K873</f>
        <v>0</v>
      </c>
      <c r="L872" s="96">
        <f t="shared" si="611"/>
        <v>0</v>
      </c>
      <c r="M872" s="96">
        <f t="shared" si="611"/>
        <v>0</v>
      </c>
      <c r="N872" s="96">
        <f t="shared" si="611"/>
        <v>0</v>
      </c>
      <c r="O872" s="96">
        <f>O873</f>
        <v>361</v>
      </c>
      <c r="P872" s="96">
        <f t="shared" si="611"/>
        <v>0</v>
      </c>
      <c r="Q872" s="96">
        <f t="shared" si="611"/>
        <v>361</v>
      </c>
      <c r="R872" s="96">
        <f t="shared" si="611"/>
        <v>0</v>
      </c>
    </row>
    <row r="873" spans="1:18">
      <c r="A873" s="13" t="s">
        <v>46</v>
      </c>
      <c r="B873" s="60" t="s">
        <v>130</v>
      </c>
      <c r="C873" s="60" t="s">
        <v>67</v>
      </c>
      <c r="D873" s="60" t="s">
        <v>14</v>
      </c>
      <c r="E873" s="61" t="s">
        <v>651</v>
      </c>
      <c r="F873" s="9">
        <v>610</v>
      </c>
      <c r="G873" s="226">
        <v>361</v>
      </c>
      <c r="H873" s="226"/>
      <c r="I873" s="226">
        <v>361</v>
      </c>
      <c r="J873" s="226"/>
      <c r="K873" s="96"/>
      <c r="L873" s="96"/>
      <c r="M873" s="96"/>
      <c r="N873" s="96"/>
      <c r="O873" s="96">
        <f>G873+K873</f>
        <v>361</v>
      </c>
      <c r="P873" s="96">
        <f>H873+L873</f>
        <v>0</v>
      </c>
      <c r="Q873" s="96">
        <f>I873+M873</f>
        <v>361</v>
      </c>
      <c r="R873" s="96">
        <f>J873+N873</f>
        <v>0</v>
      </c>
    </row>
    <row r="874" spans="1:18" s="83" customFormat="1" ht="82.5" hidden="1">
      <c r="A874" s="84" t="s">
        <v>458</v>
      </c>
      <c r="B874" s="85" t="s">
        <v>130</v>
      </c>
      <c r="C874" s="85" t="s">
        <v>67</v>
      </c>
      <c r="D874" s="85" t="s">
        <v>14</v>
      </c>
      <c r="E874" s="142" t="s">
        <v>460</v>
      </c>
      <c r="F874" s="87"/>
      <c r="G874" s="226">
        <f>G875</f>
        <v>0</v>
      </c>
      <c r="H874" s="226">
        <f t="shared" ref="H874:R875" si="612">H875</f>
        <v>0</v>
      </c>
      <c r="I874" s="226">
        <f t="shared" si="612"/>
        <v>0</v>
      </c>
      <c r="J874" s="226">
        <f t="shared" si="612"/>
        <v>0</v>
      </c>
      <c r="K874" s="87">
        <f>K875</f>
        <v>0</v>
      </c>
      <c r="L874" s="87">
        <f t="shared" si="612"/>
        <v>0</v>
      </c>
      <c r="M874" s="87">
        <f t="shared" si="612"/>
        <v>0</v>
      </c>
      <c r="N874" s="87">
        <f t="shared" si="612"/>
        <v>0</v>
      </c>
      <c r="O874" s="87">
        <f>O875</f>
        <v>0</v>
      </c>
      <c r="P874" s="87">
        <f t="shared" si="612"/>
        <v>0</v>
      </c>
      <c r="Q874" s="87">
        <f t="shared" si="612"/>
        <v>0</v>
      </c>
      <c r="R874" s="87">
        <f t="shared" si="612"/>
        <v>0</v>
      </c>
    </row>
    <row r="875" spans="1:18" s="83" customFormat="1" hidden="1">
      <c r="A875" s="84" t="s">
        <v>15</v>
      </c>
      <c r="B875" s="85" t="s">
        <v>130</v>
      </c>
      <c r="C875" s="85" t="s">
        <v>67</v>
      </c>
      <c r="D875" s="85" t="s">
        <v>14</v>
      </c>
      <c r="E875" s="142" t="s">
        <v>466</v>
      </c>
      <c r="F875" s="87"/>
      <c r="G875" s="226">
        <f>G876</f>
        <v>0</v>
      </c>
      <c r="H875" s="226">
        <f t="shared" si="612"/>
        <v>0</v>
      </c>
      <c r="I875" s="226">
        <f t="shared" si="612"/>
        <v>0</v>
      </c>
      <c r="J875" s="226">
        <f t="shared" si="612"/>
        <v>0</v>
      </c>
      <c r="K875" s="87">
        <f>K876</f>
        <v>0</v>
      </c>
      <c r="L875" s="87">
        <f t="shared" si="612"/>
        <v>0</v>
      </c>
      <c r="M875" s="87">
        <f t="shared" si="612"/>
        <v>0</v>
      </c>
      <c r="N875" s="87">
        <f t="shared" si="612"/>
        <v>0</v>
      </c>
      <c r="O875" s="87">
        <f>O876</f>
        <v>0</v>
      </c>
      <c r="P875" s="87">
        <f t="shared" si="612"/>
        <v>0</v>
      </c>
      <c r="Q875" s="87">
        <f t="shared" si="612"/>
        <v>0</v>
      </c>
      <c r="R875" s="87">
        <f t="shared" si="612"/>
        <v>0</v>
      </c>
    </row>
    <row r="876" spans="1:18" s="83" customFormat="1" ht="33" hidden="1">
      <c r="A876" s="86" t="s">
        <v>433</v>
      </c>
      <c r="B876" s="85" t="s">
        <v>130</v>
      </c>
      <c r="C876" s="85" t="s">
        <v>67</v>
      </c>
      <c r="D876" s="85" t="s">
        <v>14</v>
      </c>
      <c r="E876" s="142" t="s">
        <v>652</v>
      </c>
      <c r="F876" s="87"/>
      <c r="G876" s="226">
        <f>G877</f>
        <v>0</v>
      </c>
      <c r="H876" s="226">
        <f t="shared" ref="H876:R877" si="613">H877</f>
        <v>0</v>
      </c>
      <c r="I876" s="226">
        <f t="shared" si="613"/>
        <v>0</v>
      </c>
      <c r="J876" s="226">
        <f t="shared" si="613"/>
        <v>0</v>
      </c>
      <c r="K876" s="87">
        <f>K877</f>
        <v>0</v>
      </c>
      <c r="L876" s="87">
        <f t="shared" si="613"/>
        <v>0</v>
      </c>
      <c r="M876" s="87">
        <f t="shared" si="613"/>
        <v>0</v>
      </c>
      <c r="N876" s="87">
        <f t="shared" si="613"/>
        <v>0</v>
      </c>
      <c r="O876" s="87">
        <f>O877</f>
        <v>0</v>
      </c>
      <c r="P876" s="87">
        <f t="shared" si="613"/>
        <v>0</v>
      </c>
      <c r="Q876" s="87">
        <f t="shared" si="613"/>
        <v>0</v>
      </c>
      <c r="R876" s="87">
        <f t="shared" si="613"/>
        <v>0</v>
      </c>
    </row>
    <row r="877" spans="1:18" s="83" customFormat="1" ht="33" hidden="1">
      <c r="A877" s="86" t="s">
        <v>32</v>
      </c>
      <c r="B877" s="85" t="s">
        <v>130</v>
      </c>
      <c r="C877" s="85" t="s">
        <v>67</v>
      </c>
      <c r="D877" s="85" t="s">
        <v>14</v>
      </c>
      <c r="E877" s="142" t="s">
        <v>652</v>
      </c>
      <c r="F877" s="85" t="s">
        <v>33</v>
      </c>
      <c r="G877" s="226">
        <f>G878</f>
        <v>0</v>
      </c>
      <c r="H877" s="226">
        <f t="shared" si="613"/>
        <v>0</v>
      </c>
      <c r="I877" s="226">
        <f t="shared" si="613"/>
        <v>0</v>
      </c>
      <c r="J877" s="226">
        <f t="shared" si="613"/>
        <v>0</v>
      </c>
      <c r="K877" s="87">
        <f>K878</f>
        <v>0</v>
      </c>
      <c r="L877" s="87">
        <f t="shared" si="613"/>
        <v>0</v>
      </c>
      <c r="M877" s="87">
        <f t="shared" si="613"/>
        <v>0</v>
      </c>
      <c r="N877" s="87">
        <f t="shared" si="613"/>
        <v>0</v>
      </c>
      <c r="O877" s="87">
        <f>O878</f>
        <v>0</v>
      </c>
      <c r="P877" s="87">
        <f t="shared" si="613"/>
        <v>0</v>
      </c>
      <c r="Q877" s="87">
        <f t="shared" si="613"/>
        <v>0</v>
      </c>
      <c r="R877" s="87">
        <f t="shared" si="613"/>
        <v>0</v>
      </c>
    </row>
    <row r="878" spans="1:18" s="83" customFormat="1" hidden="1">
      <c r="A878" s="86" t="s">
        <v>46</v>
      </c>
      <c r="B878" s="85" t="s">
        <v>130</v>
      </c>
      <c r="C878" s="85" t="s">
        <v>67</v>
      </c>
      <c r="D878" s="85" t="s">
        <v>14</v>
      </c>
      <c r="E878" s="142" t="s">
        <v>652</v>
      </c>
      <c r="F878" s="87">
        <v>610</v>
      </c>
      <c r="G878" s="226"/>
      <c r="H878" s="226"/>
      <c r="I878" s="226"/>
      <c r="J878" s="226"/>
      <c r="K878" s="87"/>
      <c r="L878" s="87"/>
      <c r="M878" s="87"/>
      <c r="N878" s="87"/>
      <c r="O878" s="87">
        <f>G878+K878</f>
        <v>0</v>
      </c>
      <c r="P878" s="87">
        <f>H878+L878</f>
        <v>0</v>
      </c>
      <c r="Q878" s="87">
        <f>I878+M878</f>
        <v>0</v>
      </c>
      <c r="R878" s="87">
        <f>J878+N878</f>
        <v>0</v>
      </c>
    </row>
    <row r="879" spans="1:18">
      <c r="A879" s="13"/>
      <c r="B879" s="60"/>
      <c r="C879" s="60"/>
      <c r="D879" s="60"/>
      <c r="E879" s="61"/>
      <c r="F879" s="9"/>
      <c r="G879" s="226"/>
      <c r="H879" s="226"/>
      <c r="I879" s="226"/>
      <c r="J879" s="226"/>
      <c r="K879" s="96"/>
      <c r="L879" s="96"/>
      <c r="M879" s="96"/>
      <c r="N879" s="96"/>
      <c r="O879" s="96"/>
      <c r="P879" s="96"/>
      <c r="Q879" s="96"/>
      <c r="R879" s="96"/>
    </row>
    <row r="880" spans="1:18" ht="46.5" customHeight="1">
      <c r="A880" s="21" t="s">
        <v>260</v>
      </c>
      <c r="B880" s="22">
        <v>918</v>
      </c>
      <c r="C880" s="22"/>
      <c r="D880" s="22"/>
      <c r="E880" s="24"/>
      <c r="F880" s="22"/>
      <c r="G880" s="228">
        <f t="shared" ref="G880:R881" si="614">G881</f>
        <v>264</v>
      </c>
      <c r="H880" s="228">
        <f t="shared" si="614"/>
        <v>0</v>
      </c>
      <c r="I880" s="228">
        <f t="shared" si="614"/>
        <v>264</v>
      </c>
      <c r="J880" s="228">
        <f t="shared" si="614"/>
        <v>0</v>
      </c>
      <c r="K880" s="165">
        <f t="shared" si="614"/>
        <v>0</v>
      </c>
      <c r="L880" s="165">
        <f t="shared" si="614"/>
        <v>0</v>
      </c>
      <c r="M880" s="165">
        <f t="shared" si="614"/>
        <v>0</v>
      </c>
      <c r="N880" s="165">
        <f t="shared" si="614"/>
        <v>0</v>
      </c>
      <c r="O880" s="165">
        <f t="shared" si="614"/>
        <v>264</v>
      </c>
      <c r="P880" s="165">
        <f t="shared" si="614"/>
        <v>0</v>
      </c>
      <c r="Q880" s="165">
        <f t="shared" si="614"/>
        <v>264</v>
      </c>
      <c r="R880" s="165">
        <f t="shared" si="614"/>
        <v>0</v>
      </c>
    </row>
    <row r="881" spans="1:18" ht="30" customHeight="1">
      <c r="A881" s="25" t="s">
        <v>9</v>
      </c>
      <c r="B881" s="26">
        <f>B880</f>
        <v>918</v>
      </c>
      <c r="C881" s="26" t="s">
        <v>13</v>
      </c>
      <c r="D881" s="26" t="s">
        <v>3</v>
      </c>
      <c r="E881" s="27"/>
      <c r="F881" s="26"/>
      <c r="G881" s="229">
        <f t="shared" si="614"/>
        <v>264</v>
      </c>
      <c r="H881" s="229">
        <f t="shared" si="614"/>
        <v>0</v>
      </c>
      <c r="I881" s="229">
        <f t="shared" si="614"/>
        <v>264</v>
      </c>
      <c r="J881" s="229">
        <f t="shared" si="614"/>
        <v>0</v>
      </c>
      <c r="K881" s="166">
        <f t="shared" si="614"/>
        <v>0</v>
      </c>
      <c r="L881" s="166">
        <f t="shared" si="614"/>
        <v>0</v>
      </c>
      <c r="M881" s="166">
        <f t="shared" si="614"/>
        <v>0</v>
      </c>
      <c r="N881" s="166">
        <f t="shared" si="614"/>
        <v>0</v>
      </c>
      <c r="O881" s="166">
        <f t="shared" si="614"/>
        <v>264</v>
      </c>
      <c r="P881" s="166">
        <f t="shared" si="614"/>
        <v>0</v>
      </c>
      <c r="Q881" s="166">
        <f t="shared" si="614"/>
        <v>264</v>
      </c>
      <c r="R881" s="166">
        <f t="shared" si="614"/>
        <v>0</v>
      </c>
    </row>
    <row r="882" spans="1:18">
      <c r="A882" s="12" t="s">
        <v>17</v>
      </c>
      <c r="B882" s="10">
        <f>B880</f>
        <v>918</v>
      </c>
      <c r="C882" s="10" t="s">
        <v>13</v>
      </c>
      <c r="D882" s="10" t="s">
        <v>3</v>
      </c>
      <c r="E882" s="9" t="s">
        <v>55</v>
      </c>
      <c r="F882" s="30"/>
      <c r="G882" s="227">
        <f t="shared" ref="G882:J882" si="615">G885</f>
        <v>264</v>
      </c>
      <c r="H882" s="227">
        <f t="shared" si="615"/>
        <v>0</v>
      </c>
      <c r="I882" s="227">
        <f t="shared" si="615"/>
        <v>264</v>
      </c>
      <c r="J882" s="227">
        <f t="shared" si="615"/>
        <v>0</v>
      </c>
      <c r="K882" s="164">
        <f t="shared" ref="K882:R882" si="616">K885</f>
        <v>0</v>
      </c>
      <c r="L882" s="164">
        <f t="shared" si="616"/>
        <v>0</v>
      </c>
      <c r="M882" s="164">
        <f t="shared" si="616"/>
        <v>0</v>
      </c>
      <c r="N882" s="164">
        <f t="shared" si="616"/>
        <v>0</v>
      </c>
      <c r="O882" s="164">
        <f t="shared" si="616"/>
        <v>264</v>
      </c>
      <c r="P882" s="164">
        <f t="shared" si="616"/>
        <v>0</v>
      </c>
      <c r="Q882" s="164">
        <f t="shared" si="616"/>
        <v>264</v>
      </c>
      <c r="R882" s="164">
        <f t="shared" si="616"/>
        <v>0</v>
      </c>
    </row>
    <row r="883" spans="1:18">
      <c r="A883" s="12" t="s">
        <v>15</v>
      </c>
      <c r="B883" s="10">
        <f>B881</f>
        <v>918</v>
      </c>
      <c r="C883" s="10" t="s">
        <v>13</v>
      </c>
      <c r="D883" s="10" t="s">
        <v>3</v>
      </c>
      <c r="E883" s="11" t="s">
        <v>60</v>
      </c>
      <c r="F883" s="10"/>
      <c r="G883" s="227">
        <f t="shared" ref="G883:J883" si="617">G885</f>
        <v>264</v>
      </c>
      <c r="H883" s="227">
        <f t="shared" si="617"/>
        <v>0</v>
      </c>
      <c r="I883" s="227">
        <f t="shared" si="617"/>
        <v>264</v>
      </c>
      <c r="J883" s="227">
        <f t="shared" si="617"/>
        <v>0</v>
      </c>
      <c r="K883" s="164">
        <f t="shared" ref="K883:R883" si="618">K885</f>
        <v>0</v>
      </c>
      <c r="L883" s="164">
        <f t="shared" si="618"/>
        <v>0</v>
      </c>
      <c r="M883" s="164">
        <f t="shared" si="618"/>
        <v>0</v>
      </c>
      <c r="N883" s="164">
        <f t="shared" si="618"/>
        <v>0</v>
      </c>
      <c r="O883" s="164">
        <f t="shared" si="618"/>
        <v>264</v>
      </c>
      <c r="P883" s="164">
        <f t="shared" si="618"/>
        <v>0</v>
      </c>
      <c r="Q883" s="164">
        <f t="shared" si="618"/>
        <v>264</v>
      </c>
      <c r="R883" s="164">
        <f t="shared" si="618"/>
        <v>0</v>
      </c>
    </row>
    <row r="884" spans="1:18">
      <c r="A884" s="12" t="s">
        <v>18</v>
      </c>
      <c r="B884" s="10">
        <f>B883</f>
        <v>918</v>
      </c>
      <c r="C884" s="10" t="s">
        <v>13</v>
      </c>
      <c r="D884" s="10" t="s">
        <v>3</v>
      </c>
      <c r="E884" s="11" t="s">
        <v>61</v>
      </c>
      <c r="F884" s="10"/>
      <c r="G884" s="227">
        <f t="shared" ref="G884:R885" si="619">G885</f>
        <v>264</v>
      </c>
      <c r="H884" s="227">
        <f t="shared" si="619"/>
        <v>0</v>
      </c>
      <c r="I884" s="227">
        <f t="shared" si="619"/>
        <v>264</v>
      </c>
      <c r="J884" s="227">
        <f t="shared" si="619"/>
        <v>0</v>
      </c>
      <c r="K884" s="164">
        <f t="shared" si="619"/>
        <v>0</v>
      </c>
      <c r="L884" s="164">
        <f t="shared" si="619"/>
        <v>0</v>
      </c>
      <c r="M884" s="164">
        <f t="shared" si="619"/>
        <v>0</v>
      </c>
      <c r="N884" s="164">
        <f t="shared" si="619"/>
        <v>0</v>
      </c>
      <c r="O884" s="164">
        <f t="shared" si="619"/>
        <v>264</v>
      </c>
      <c r="P884" s="164">
        <f t="shared" si="619"/>
        <v>0</v>
      </c>
      <c r="Q884" s="164">
        <f t="shared" si="619"/>
        <v>264</v>
      </c>
      <c r="R884" s="164">
        <f t="shared" si="619"/>
        <v>0</v>
      </c>
    </row>
    <row r="885" spans="1:18" ht="33">
      <c r="A885" s="12" t="s">
        <v>172</v>
      </c>
      <c r="B885" s="10">
        <f>B884</f>
        <v>918</v>
      </c>
      <c r="C885" s="10" t="s">
        <v>13</v>
      </c>
      <c r="D885" s="10" t="s">
        <v>3</v>
      </c>
      <c r="E885" s="11" t="s">
        <v>61</v>
      </c>
      <c r="F885" s="10" t="s">
        <v>16</v>
      </c>
      <c r="G885" s="227">
        <f t="shared" si="619"/>
        <v>264</v>
      </c>
      <c r="H885" s="227">
        <f t="shared" si="619"/>
        <v>0</v>
      </c>
      <c r="I885" s="227">
        <f t="shared" si="619"/>
        <v>264</v>
      </c>
      <c r="J885" s="227">
        <f t="shared" si="619"/>
        <v>0</v>
      </c>
      <c r="K885" s="164">
        <f t="shared" si="619"/>
        <v>0</v>
      </c>
      <c r="L885" s="164">
        <f t="shared" si="619"/>
        <v>0</v>
      </c>
      <c r="M885" s="164">
        <f t="shared" si="619"/>
        <v>0</v>
      </c>
      <c r="N885" s="164">
        <f t="shared" si="619"/>
        <v>0</v>
      </c>
      <c r="O885" s="164">
        <f t="shared" si="619"/>
        <v>264</v>
      </c>
      <c r="P885" s="164">
        <f t="shared" si="619"/>
        <v>0</v>
      </c>
      <c r="Q885" s="164">
        <f t="shared" si="619"/>
        <v>264</v>
      </c>
      <c r="R885" s="164">
        <f t="shared" si="619"/>
        <v>0</v>
      </c>
    </row>
    <row r="886" spans="1:18" ht="33">
      <c r="A886" s="12" t="s">
        <v>44</v>
      </c>
      <c r="B886" s="10">
        <f>B885</f>
        <v>918</v>
      </c>
      <c r="C886" s="10" t="s">
        <v>13</v>
      </c>
      <c r="D886" s="10" t="s">
        <v>3</v>
      </c>
      <c r="E886" s="11" t="s">
        <v>61</v>
      </c>
      <c r="F886" s="10" t="s">
        <v>51</v>
      </c>
      <c r="G886" s="226">
        <v>264</v>
      </c>
      <c r="H886" s="226"/>
      <c r="I886" s="226">
        <v>264</v>
      </c>
      <c r="J886" s="226"/>
      <c r="K886" s="96"/>
      <c r="L886" s="96"/>
      <c r="M886" s="96"/>
      <c r="N886" s="96"/>
      <c r="O886" s="96">
        <f>G886+K886</f>
        <v>264</v>
      </c>
      <c r="P886" s="96">
        <f>H886+L886</f>
        <v>0</v>
      </c>
      <c r="Q886" s="96">
        <f>I886+M886</f>
        <v>264</v>
      </c>
      <c r="R886" s="96">
        <f>J886+N886</f>
        <v>0</v>
      </c>
    </row>
    <row r="887" spans="1:18">
      <c r="A887" s="12"/>
      <c r="B887" s="10"/>
      <c r="C887" s="10"/>
      <c r="D887" s="10"/>
      <c r="E887" s="11"/>
      <c r="F887" s="10"/>
      <c r="G887" s="226"/>
      <c r="H887" s="226"/>
      <c r="I887" s="226"/>
      <c r="J887" s="226"/>
      <c r="K887" s="96"/>
      <c r="L887" s="96"/>
      <c r="M887" s="96"/>
      <c r="N887" s="96"/>
      <c r="O887" s="96"/>
      <c r="P887" s="96"/>
      <c r="Q887" s="96"/>
      <c r="R887" s="96"/>
    </row>
    <row r="888" spans="1:18" ht="46.5" customHeight="1">
      <c r="A888" s="32" t="s">
        <v>261</v>
      </c>
      <c r="B888" s="22" t="s">
        <v>136</v>
      </c>
      <c r="C888" s="22"/>
      <c r="D888" s="22"/>
      <c r="E888" s="22"/>
      <c r="F888" s="22"/>
      <c r="G888" s="223">
        <f t="shared" ref="G888:R888" si="620">G889+G898+G976+G997+G1019+G1055+G1086+G1093</f>
        <v>1439556</v>
      </c>
      <c r="H888" s="223">
        <f t="shared" si="620"/>
        <v>399152</v>
      </c>
      <c r="I888" s="223">
        <f t="shared" si="620"/>
        <v>998877</v>
      </c>
      <c r="J888" s="223">
        <f t="shared" si="620"/>
        <v>24443</v>
      </c>
      <c r="K888" s="162">
        <f t="shared" si="620"/>
        <v>0</v>
      </c>
      <c r="L888" s="162">
        <f t="shared" si="620"/>
        <v>0</v>
      </c>
      <c r="M888" s="162">
        <f t="shared" si="620"/>
        <v>0</v>
      </c>
      <c r="N888" s="162">
        <f t="shared" si="620"/>
        <v>0</v>
      </c>
      <c r="O888" s="162">
        <f t="shared" si="620"/>
        <v>1439556</v>
      </c>
      <c r="P888" s="162">
        <f t="shared" si="620"/>
        <v>399152</v>
      </c>
      <c r="Q888" s="162">
        <f t="shared" si="620"/>
        <v>998877</v>
      </c>
      <c r="R888" s="162">
        <f t="shared" si="620"/>
        <v>24443</v>
      </c>
    </row>
    <row r="889" spans="1:18" ht="28.5" customHeight="1">
      <c r="A889" s="25" t="s">
        <v>9</v>
      </c>
      <c r="B889" s="26" t="s">
        <v>136</v>
      </c>
      <c r="C889" s="26" t="s">
        <v>13</v>
      </c>
      <c r="D889" s="26" t="s">
        <v>3</v>
      </c>
      <c r="E889" s="27"/>
      <c r="F889" s="26"/>
      <c r="G889" s="238">
        <f t="shared" ref="G889:R893" si="621">G890</f>
        <v>10867</v>
      </c>
      <c r="H889" s="238">
        <f t="shared" si="621"/>
        <v>0</v>
      </c>
      <c r="I889" s="238">
        <f t="shared" si="621"/>
        <v>10867</v>
      </c>
      <c r="J889" s="238">
        <f t="shared" si="621"/>
        <v>0</v>
      </c>
      <c r="K889" s="112">
        <f t="shared" si="621"/>
        <v>0</v>
      </c>
      <c r="L889" s="112">
        <f t="shared" si="621"/>
        <v>0</v>
      </c>
      <c r="M889" s="112">
        <f t="shared" si="621"/>
        <v>0</v>
      </c>
      <c r="N889" s="112">
        <f t="shared" si="621"/>
        <v>0</v>
      </c>
      <c r="O889" s="112">
        <f t="shared" si="621"/>
        <v>10867</v>
      </c>
      <c r="P889" s="112">
        <f t="shared" si="621"/>
        <v>0</v>
      </c>
      <c r="Q889" s="112">
        <f t="shared" si="621"/>
        <v>10867</v>
      </c>
      <c r="R889" s="112">
        <f t="shared" si="621"/>
        <v>0</v>
      </c>
    </row>
    <row r="890" spans="1:18">
      <c r="A890" s="12" t="s">
        <v>17</v>
      </c>
      <c r="B890" s="10" t="s">
        <v>136</v>
      </c>
      <c r="C890" s="10" t="s">
        <v>13</v>
      </c>
      <c r="D890" s="10" t="s">
        <v>3</v>
      </c>
      <c r="E890" s="9" t="s">
        <v>55</v>
      </c>
      <c r="F890" s="11"/>
      <c r="G890" s="226">
        <f t="shared" si="621"/>
        <v>10867</v>
      </c>
      <c r="H890" s="226">
        <f t="shared" si="621"/>
        <v>0</v>
      </c>
      <c r="I890" s="226">
        <f t="shared" si="621"/>
        <v>10867</v>
      </c>
      <c r="J890" s="226">
        <f t="shared" si="621"/>
        <v>0</v>
      </c>
      <c r="K890" s="96">
        <f t="shared" si="621"/>
        <v>0</v>
      </c>
      <c r="L890" s="96">
        <f t="shared" si="621"/>
        <v>0</v>
      </c>
      <c r="M890" s="96">
        <f t="shared" si="621"/>
        <v>0</v>
      </c>
      <c r="N890" s="96">
        <f t="shared" si="621"/>
        <v>0</v>
      </c>
      <c r="O890" s="96">
        <f t="shared" si="621"/>
        <v>10867</v>
      </c>
      <c r="P890" s="96">
        <f t="shared" si="621"/>
        <v>0</v>
      </c>
      <c r="Q890" s="96">
        <f t="shared" si="621"/>
        <v>10867</v>
      </c>
      <c r="R890" s="96">
        <f t="shared" si="621"/>
        <v>0</v>
      </c>
    </row>
    <row r="891" spans="1:18">
      <c r="A891" s="12" t="s">
        <v>15</v>
      </c>
      <c r="B891" s="10" t="s">
        <v>136</v>
      </c>
      <c r="C891" s="10" t="s">
        <v>13</v>
      </c>
      <c r="D891" s="10" t="s">
        <v>3</v>
      </c>
      <c r="E891" s="11" t="s">
        <v>60</v>
      </c>
      <c r="F891" s="11"/>
      <c r="G891" s="226">
        <f t="shared" si="621"/>
        <v>10867</v>
      </c>
      <c r="H891" s="226">
        <f t="shared" si="621"/>
        <v>0</v>
      </c>
      <c r="I891" s="226">
        <f t="shared" si="621"/>
        <v>10867</v>
      </c>
      <c r="J891" s="226">
        <f t="shared" si="621"/>
        <v>0</v>
      </c>
      <c r="K891" s="96">
        <f t="shared" si="621"/>
        <v>0</v>
      </c>
      <c r="L891" s="96">
        <f t="shared" si="621"/>
        <v>0</v>
      </c>
      <c r="M891" s="96">
        <f t="shared" si="621"/>
        <v>0</v>
      </c>
      <c r="N891" s="96">
        <f t="shared" si="621"/>
        <v>0</v>
      </c>
      <c r="O891" s="96">
        <f t="shared" si="621"/>
        <v>10867</v>
      </c>
      <c r="P891" s="96">
        <f t="shared" si="621"/>
        <v>0</v>
      </c>
      <c r="Q891" s="96">
        <f t="shared" si="621"/>
        <v>10867</v>
      </c>
      <c r="R891" s="96">
        <f t="shared" si="621"/>
        <v>0</v>
      </c>
    </row>
    <row r="892" spans="1:18">
      <c r="A892" s="12" t="s">
        <v>18</v>
      </c>
      <c r="B892" s="10" t="s">
        <v>136</v>
      </c>
      <c r="C892" s="10" t="s">
        <v>13</v>
      </c>
      <c r="D892" s="10" t="s">
        <v>3</v>
      </c>
      <c r="E892" s="11" t="s">
        <v>61</v>
      </c>
      <c r="F892" s="11"/>
      <c r="G892" s="226">
        <f>G893+G895</f>
        <v>10867</v>
      </c>
      <c r="H892" s="226">
        <f t="shared" ref="H892:J892" si="622">H893+H895</f>
        <v>0</v>
      </c>
      <c r="I892" s="226">
        <f t="shared" si="622"/>
        <v>10867</v>
      </c>
      <c r="J892" s="226">
        <f t="shared" si="622"/>
        <v>0</v>
      </c>
      <c r="K892" s="96">
        <f>K893+K895</f>
        <v>0</v>
      </c>
      <c r="L892" s="96">
        <f t="shared" ref="L892:N892" si="623">L893+L895</f>
        <v>0</v>
      </c>
      <c r="M892" s="96">
        <f t="shared" si="623"/>
        <v>0</v>
      </c>
      <c r="N892" s="96">
        <f t="shared" si="623"/>
        <v>0</v>
      </c>
      <c r="O892" s="96">
        <f>O893+O895</f>
        <v>10867</v>
      </c>
      <c r="P892" s="96">
        <f t="shared" ref="P892:R892" si="624">P893+P895</f>
        <v>0</v>
      </c>
      <c r="Q892" s="96">
        <f t="shared" si="624"/>
        <v>10867</v>
      </c>
      <c r="R892" s="96">
        <f t="shared" si="624"/>
        <v>0</v>
      </c>
    </row>
    <row r="893" spans="1:18" ht="33">
      <c r="A893" s="12" t="s">
        <v>172</v>
      </c>
      <c r="B893" s="10" t="s">
        <v>136</v>
      </c>
      <c r="C893" s="10" t="s">
        <v>13</v>
      </c>
      <c r="D893" s="10" t="s">
        <v>3</v>
      </c>
      <c r="E893" s="11" t="s">
        <v>61</v>
      </c>
      <c r="F893" s="9">
        <v>200</v>
      </c>
      <c r="G893" s="226">
        <f t="shared" si="621"/>
        <v>10367</v>
      </c>
      <c r="H893" s="226">
        <f t="shared" si="621"/>
        <v>0</v>
      </c>
      <c r="I893" s="226">
        <f t="shared" si="621"/>
        <v>10367</v>
      </c>
      <c r="J893" s="226">
        <f t="shared" si="621"/>
        <v>0</v>
      </c>
      <c r="K893" s="96">
        <f t="shared" si="621"/>
        <v>0</v>
      </c>
      <c r="L893" s="96">
        <f t="shared" si="621"/>
        <v>0</v>
      </c>
      <c r="M893" s="96">
        <f t="shared" si="621"/>
        <v>0</v>
      </c>
      <c r="N893" s="96">
        <f t="shared" si="621"/>
        <v>0</v>
      </c>
      <c r="O893" s="96">
        <f t="shared" si="621"/>
        <v>10367</v>
      </c>
      <c r="P893" s="96">
        <f t="shared" si="621"/>
        <v>0</v>
      </c>
      <c r="Q893" s="96">
        <f t="shared" si="621"/>
        <v>10367</v>
      </c>
      <c r="R893" s="96">
        <f t="shared" si="621"/>
        <v>0</v>
      </c>
    </row>
    <row r="894" spans="1:18" ht="33">
      <c r="A894" s="12" t="s">
        <v>44</v>
      </c>
      <c r="B894" s="10" t="s">
        <v>136</v>
      </c>
      <c r="C894" s="10" t="s">
        <v>13</v>
      </c>
      <c r="D894" s="10" t="s">
        <v>3</v>
      </c>
      <c r="E894" s="11" t="s">
        <v>61</v>
      </c>
      <c r="F894" s="10" t="s">
        <v>51</v>
      </c>
      <c r="G894" s="226">
        <v>10367</v>
      </c>
      <c r="H894" s="226"/>
      <c r="I894" s="226">
        <v>10367</v>
      </c>
      <c r="J894" s="226"/>
      <c r="K894" s="96"/>
      <c r="L894" s="96"/>
      <c r="M894" s="96"/>
      <c r="N894" s="96"/>
      <c r="O894" s="96">
        <f>G894+K894</f>
        <v>10367</v>
      </c>
      <c r="P894" s="96">
        <f>H894+L894</f>
        <v>0</v>
      </c>
      <c r="Q894" s="96">
        <f>I894+M894</f>
        <v>10367</v>
      </c>
      <c r="R894" s="96">
        <f>J894+N894</f>
        <v>0</v>
      </c>
    </row>
    <row r="895" spans="1:18">
      <c r="A895" s="12" t="s">
        <v>19</v>
      </c>
      <c r="B895" s="10" t="s">
        <v>136</v>
      </c>
      <c r="C895" s="10" t="s">
        <v>13</v>
      </c>
      <c r="D895" s="10" t="s">
        <v>3</v>
      </c>
      <c r="E895" s="11" t="s">
        <v>61</v>
      </c>
      <c r="F895" s="10" t="s">
        <v>20</v>
      </c>
      <c r="G895" s="226">
        <f>G896</f>
        <v>500</v>
      </c>
      <c r="H895" s="226">
        <f t="shared" ref="H895:R895" si="625">H896</f>
        <v>0</v>
      </c>
      <c r="I895" s="226">
        <f t="shared" si="625"/>
        <v>500</v>
      </c>
      <c r="J895" s="226">
        <f t="shared" si="625"/>
        <v>0</v>
      </c>
      <c r="K895" s="96">
        <f>K896</f>
        <v>0</v>
      </c>
      <c r="L895" s="96">
        <f t="shared" si="625"/>
        <v>0</v>
      </c>
      <c r="M895" s="96">
        <f t="shared" si="625"/>
        <v>0</v>
      </c>
      <c r="N895" s="96">
        <f t="shared" si="625"/>
        <v>0</v>
      </c>
      <c r="O895" s="96">
        <f>O896</f>
        <v>500</v>
      </c>
      <c r="P895" s="96">
        <f t="shared" si="625"/>
        <v>0</v>
      </c>
      <c r="Q895" s="96">
        <f t="shared" si="625"/>
        <v>500</v>
      </c>
      <c r="R895" s="96">
        <f t="shared" si="625"/>
        <v>0</v>
      </c>
    </row>
    <row r="896" spans="1:18">
      <c r="A896" s="12" t="s">
        <v>48</v>
      </c>
      <c r="B896" s="10" t="s">
        <v>136</v>
      </c>
      <c r="C896" s="10" t="s">
        <v>13</v>
      </c>
      <c r="D896" s="10" t="s">
        <v>3</v>
      </c>
      <c r="E896" s="11" t="s">
        <v>61</v>
      </c>
      <c r="F896" s="10" t="s">
        <v>50</v>
      </c>
      <c r="G896" s="226">
        <v>500</v>
      </c>
      <c r="H896" s="226"/>
      <c r="I896" s="226">
        <v>500</v>
      </c>
      <c r="J896" s="226"/>
      <c r="K896" s="96"/>
      <c r="L896" s="96"/>
      <c r="M896" s="96"/>
      <c r="N896" s="96"/>
      <c r="O896" s="96">
        <f>G896+K896</f>
        <v>500</v>
      </c>
      <c r="P896" s="96">
        <f>H896+L896</f>
        <v>0</v>
      </c>
      <c r="Q896" s="96">
        <f>I896+M896</f>
        <v>500</v>
      </c>
      <c r="R896" s="96">
        <f>J896+N896</f>
        <v>0</v>
      </c>
    </row>
    <row r="897" spans="1:18">
      <c r="A897" s="12"/>
      <c r="B897" s="10"/>
      <c r="C897" s="10"/>
      <c r="D897" s="10"/>
      <c r="E897" s="11"/>
      <c r="F897" s="10"/>
      <c r="G897" s="226"/>
      <c r="H897" s="226"/>
      <c r="I897" s="226"/>
      <c r="J897" s="226"/>
      <c r="K897" s="96"/>
      <c r="L897" s="96"/>
      <c r="M897" s="96"/>
      <c r="N897" s="96"/>
      <c r="O897" s="96"/>
      <c r="P897" s="96"/>
      <c r="Q897" s="96"/>
      <c r="R897" s="96"/>
    </row>
    <row r="898" spans="1:18" ht="18.75">
      <c r="A898" s="25" t="s">
        <v>137</v>
      </c>
      <c r="B898" s="26" t="s">
        <v>136</v>
      </c>
      <c r="C898" s="26" t="s">
        <v>30</v>
      </c>
      <c r="D898" s="26" t="s">
        <v>39</v>
      </c>
      <c r="E898" s="27"/>
      <c r="F898" s="26"/>
      <c r="G898" s="238">
        <f t="shared" ref="G898:R898" si="626">G899+G945</f>
        <v>20405</v>
      </c>
      <c r="H898" s="238">
        <f t="shared" si="626"/>
        <v>5951</v>
      </c>
      <c r="I898" s="238">
        <f t="shared" si="626"/>
        <v>19963</v>
      </c>
      <c r="J898" s="238">
        <f t="shared" si="626"/>
        <v>5558</v>
      </c>
      <c r="K898" s="112">
        <f t="shared" si="626"/>
        <v>0</v>
      </c>
      <c r="L898" s="112">
        <f t="shared" si="626"/>
        <v>0</v>
      </c>
      <c r="M898" s="112">
        <f t="shared" si="626"/>
        <v>0</v>
      </c>
      <c r="N898" s="112">
        <f t="shared" si="626"/>
        <v>0</v>
      </c>
      <c r="O898" s="112">
        <f t="shared" si="626"/>
        <v>20405</v>
      </c>
      <c r="P898" s="112">
        <f t="shared" si="626"/>
        <v>5951</v>
      </c>
      <c r="Q898" s="112">
        <f t="shared" si="626"/>
        <v>19963</v>
      </c>
      <c r="R898" s="112">
        <f t="shared" si="626"/>
        <v>5558</v>
      </c>
    </row>
    <row r="899" spans="1:18" ht="49.5">
      <c r="A899" s="99" t="s">
        <v>329</v>
      </c>
      <c r="B899" s="10" t="s">
        <v>136</v>
      </c>
      <c r="C899" s="10" t="s">
        <v>30</v>
      </c>
      <c r="D899" s="10" t="s">
        <v>39</v>
      </c>
      <c r="E899" s="11" t="s">
        <v>337</v>
      </c>
      <c r="F899" s="11"/>
      <c r="G899" s="226">
        <f>G900+G904+G908+G916+G919+G922+G927+G932+G937+G940</f>
        <v>20405</v>
      </c>
      <c r="H899" s="226">
        <f t="shared" ref="H899:J899" si="627">H900+H904+H908+H916+H919+H922+H927+H932+H937+H940</f>
        <v>5951</v>
      </c>
      <c r="I899" s="226">
        <f t="shared" si="627"/>
        <v>0</v>
      </c>
      <c r="J899" s="226">
        <f t="shared" si="627"/>
        <v>0</v>
      </c>
      <c r="K899" s="96">
        <f>K900+K904+K908+K916+K919+K922+K927+K932+K937+K940</f>
        <v>0</v>
      </c>
      <c r="L899" s="96">
        <f t="shared" ref="L899:N899" si="628">L900+L904+L908+L916+L919+L922+L927+L932+L937+L940</f>
        <v>0</v>
      </c>
      <c r="M899" s="96">
        <f t="shared" si="628"/>
        <v>0</v>
      </c>
      <c r="N899" s="96">
        <f t="shared" si="628"/>
        <v>0</v>
      </c>
      <c r="O899" s="96">
        <f>O900+O904+O908+O916+O919+O922+O927+O932+O937+O940</f>
        <v>20405</v>
      </c>
      <c r="P899" s="96">
        <f t="shared" ref="P899:R899" si="629">P900+P904+P908+P916+P919+P922+P927+P932+P937+P940</f>
        <v>5951</v>
      </c>
      <c r="Q899" s="96">
        <f t="shared" si="629"/>
        <v>0</v>
      </c>
      <c r="R899" s="96">
        <f t="shared" si="629"/>
        <v>0</v>
      </c>
    </row>
    <row r="900" spans="1:18" ht="33">
      <c r="A900" s="12" t="s">
        <v>54</v>
      </c>
      <c r="B900" s="10">
        <v>920</v>
      </c>
      <c r="C900" s="10" t="s">
        <v>30</v>
      </c>
      <c r="D900" s="10" t="s">
        <v>39</v>
      </c>
      <c r="E900" s="11" t="s">
        <v>338</v>
      </c>
      <c r="F900" s="11"/>
      <c r="G900" s="226">
        <f>G901</f>
        <v>3044</v>
      </c>
      <c r="H900" s="226">
        <f t="shared" ref="H900:R902" si="630">H901</f>
        <v>0</v>
      </c>
      <c r="I900" s="226">
        <f t="shared" si="630"/>
        <v>0</v>
      </c>
      <c r="J900" s="226">
        <f t="shared" si="630"/>
        <v>0</v>
      </c>
      <c r="K900" s="96">
        <f>K901</f>
        <v>0</v>
      </c>
      <c r="L900" s="96">
        <f t="shared" si="630"/>
        <v>0</v>
      </c>
      <c r="M900" s="96">
        <f t="shared" si="630"/>
        <v>0</v>
      </c>
      <c r="N900" s="96">
        <f t="shared" si="630"/>
        <v>0</v>
      </c>
      <c r="O900" s="96">
        <f>O901</f>
        <v>3044</v>
      </c>
      <c r="P900" s="96">
        <f t="shared" si="630"/>
        <v>0</v>
      </c>
      <c r="Q900" s="96">
        <f t="shared" si="630"/>
        <v>0</v>
      </c>
      <c r="R900" s="96">
        <f t="shared" si="630"/>
        <v>0</v>
      </c>
    </row>
    <row r="901" spans="1:18" ht="33">
      <c r="A901" s="12" t="s">
        <v>405</v>
      </c>
      <c r="B901" s="10">
        <v>920</v>
      </c>
      <c r="C901" s="10" t="s">
        <v>30</v>
      </c>
      <c r="D901" s="10" t="s">
        <v>39</v>
      </c>
      <c r="E901" s="11" t="s">
        <v>429</v>
      </c>
      <c r="F901" s="11"/>
      <c r="G901" s="226">
        <f>G902</f>
        <v>3044</v>
      </c>
      <c r="H901" s="226">
        <f t="shared" si="630"/>
        <v>0</v>
      </c>
      <c r="I901" s="226">
        <f t="shared" si="630"/>
        <v>0</v>
      </c>
      <c r="J901" s="226">
        <f t="shared" si="630"/>
        <v>0</v>
      </c>
      <c r="K901" s="96">
        <f>K902</f>
        <v>0</v>
      </c>
      <c r="L901" s="96">
        <f t="shared" si="630"/>
        <v>0</v>
      </c>
      <c r="M901" s="96">
        <f t="shared" si="630"/>
        <v>0</v>
      </c>
      <c r="N901" s="96">
        <f t="shared" si="630"/>
        <v>0</v>
      </c>
      <c r="O901" s="96">
        <f>O902</f>
        <v>3044</v>
      </c>
      <c r="P901" s="96">
        <f t="shared" si="630"/>
        <v>0</v>
      </c>
      <c r="Q901" s="96">
        <f t="shared" si="630"/>
        <v>0</v>
      </c>
      <c r="R901" s="96">
        <f t="shared" si="630"/>
        <v>0</v>
      </c>
    </row>
    <row r="902" spans="1:18" ht="33">
      <c r="A902" s="12" t="s">
        <v>32</v>
      </c>
      <c r="B902" s="10">
        <v>920</v>
      </c>
      <c r="C902" s="10" t="s">
        <v>30</v>
      </c>
      <c r="D902" s="10" t="s">
        <v>39</v>
      </c>
      <c r="E902" s="11" t="s">
        <v>429</v>
      </c>
      <c r="F902" s="11" t="s">
        <v>33</v>
      </c>
      <c r="G902" s="226">
        <f>G903</f>
        <v>3044</v>
      </c>
      <c r="H902" s="226">
        <f t="shared" si="630"/>
        <v>0</v>
      </c>
      <c r="I902" s="226">
        <f t="shared" si="630"/>
        <v>0</v>
      </c>
      <c r="J902" s="226">
        <f t="shared" si="630"/>
        <v>0</v>
      </c>
      <c r="K902" s="96">
        <f>K903</f>
        <v>0</v>
      </c>
      <c r="L902" s="96">
        <f t="shared" si="630"/>
        <v>0</v>
      </c>
      <c r="M902" s="96">
        <f t="shared" si="630"/>
        <v>0</v>
      </c>
      <c r="N902" s="96">
        <f t="shared" si="630"/>
        <v>0</v>
      </c>
      <c r="O902" s="96">
        <f>O903</f>
        <v>3044</v>
      </c>
      <c r="P902" s="96">
        <f t="shared" si="630"/>
        <v>0</v>
      </c>
      <c r="Q902" s="96">
        <f t="shared" si="630"/>
        <v>0</v>
      </c>
      <c r="R902" s="96">
        <f t="shared" si="630"/>
        <v>0</v>
      </c>
    </row>
    <row r="903" spans="1:18">
      <c r="A903" s="12" t="s">
        <v>46</v>
      </c>
      <c r="B903" s="10">
        <v>920</v>
      </c>
      <c r="C903" s="10" t="s">
        <v>30</v>
      </c>
      <c r="D903" s="10" t="s">
        <v>39</v>
      </c>
      <c r="E903" s="11" t="s">
        <v>429</v>
      </c>
      <c r="F903" s="11" t="s">
        <v>52</v>
      </c>
      <c r="G903" s="226">
        <v>3044</v>
      </c>
      <c r="H903" s="226"/>
      <c r="I903" s="226"/>
      <c r="J903" s="226"/>
      <c r="K903" s="96"/>
      <c r="L903" s="96"/>
      <c r="M903" s="96"/>
      <c r="N903" s="96"/>
      <c r="O903" s="96">
        <f>G903+K903</f>
        <v>3044</v>
      </c>
      <c r="P903" s="96">
        <f>H903+L903</f>
        <v>0</v>
      </c>
      <c r="Q903" s="96">
        <f>I903+M903</f>
        <v>0</v>
      </c>
      <c r="R903" s="96">
        <f>J903+N903</f>
        <v>0</v>
      </c>
    </row>
    <row r="904" spans="1:18" s="83" customFormat="1" hidden="1">
      <c r="A904" s="84" t="s">
        <v>15</v>
      </c>
      <c r="B904" s="89" t="s">
        <v>136</v>
      </c>
      <c r="C904" s="89" t="s">
        <v>30</v>
      </c>
      <c r="D904" s="89" t="s">
        <v>39</v>
      </c>
      <c r="E904" s="91" t="s">
        <v>330</v>
      </c>
      <c r="F904" s="91"/>
      <c r="G904" s="226">
        <f>G905</f>
        <v>0</v>
      </c>
      <c r="H904" s="226"/>
      <c r="I904" s="226">
        <f>I905</f>
        <v>0</v>
      </c>
      <c r="J904" s="232"/>
      <c r="K904" s="87">
        <f>K905</f>
        <v>0</v>
      </c>
      <c r="L904" s="87"/>
      <c r="M904" s="87">
        <f>M905</f>
        <v>0</v>
      </c>
      <c r="N904" s="202"/>
      <c r="O904" s="87">
        <f>O905</f>
        <v>0</v>
      </c>
      <c r="P904" s="87"/>
      <c r="Q904" s="87">
        <f>Q905</f>
        <v>0</v>
      </c>
      <c r="R904" s="202"/>
    </row>
    <row r="905" spans="1:18" s="83" customFormat="1" hidden="1">
      <c r="A905" s="84" t="s">
        <v>138</v>
      </c>
      <c r="B905" s="89" t="s">
        <v>136</v>
      </c>
      <c r="C905" s="89" t="s">
        <v>30</v>
      </c>
      <c r="D905" s="89" t="s">
        <v>39</v>
      </c>
      <c r="E905" s="91" t="s">
        <v>331</v>
      </c>
      <c r="F905" s="91"/>
      <c r="G905" s="226">
        <f>G906</f>
        <v>0</v>
      </c>
      <c r="H905" s="226"/>
      <c r="I905" s="226">
        <f>I906</f>
        <v>0</v>
      </c>
      <c r="J905" s="232"/>
      <c r="K905" s="87">
        <f>K906</f>
        <v>0</v>
      </c>
      <c r="L905" s="87"/>
      <c r="M905" s="87">
        <f>M906</f>
        <v>0</v>
      </c>
      <c r="N905" s="202"/>
      <c r="O905" s="87">
        <f>O906</f>
        <v>0</v>
      </c>
      <c r="P905" s="87"/>
      <c r="Q905" s="87">
        <f>Q906</f>
        <v>0</v>
      </c>
      <c r="R905" s="202"/>
    </row>
    <row r="906" spans="1:18" s="83" customFormat="1" ht="33" hidden="1">
      <c r="A906" s="84" t="s">
        <v>172</v>
      </c>
      <c r="B906" s="89" t="s">
        <v>136</v>
      </c>
      <c r="C906" s="89" t="s">
        <v>30</v>
      </c>
      <c r="D906" s="89" t="s">
        <v>39</v>
      </c>
      <c r="E906" s="91" t="s">
        <v>331</v>
      </c>
      <c r="F906" s="87">
        <v>200</v>
      </c>
      <c r="G906" s="226">
        <f>G907</f>
        <v>0</v>
      </c>
      <c r="H906" s="226"/>
      <c r="I906" s="226">
        <f>I907</f>
        <v>0</v>
      </c>
      <c r="J906" s="232"/>
      <c r="K906" s="87">
        <f>K907</f>
        <v>0</v>
      </c>
      <c r="L906" s="87"/>
      <c r="M906" s="87">
        <f>M907</f>
        <v>0</v>
      </c>
      <c r="N906" s="202"/>
      <c r="O906" s="87">
        <f>O907</f>
        <v>0</v>
      </c>
      <c r="P906" s="87"/>
      <c r="Q906" s="87">
        <f>Q907</f>
        <v>0</v>
      </c>
      <c r="R906" s="202"/>
    </row>
    <row r="907" spans="1:18" s="83" customFormat="1" ht="33" hidden="1">
      <c r="A907" s="84" t="s">
        <v>44</v>
      </c>
      <c r="B907" s="89" t="s">
        <v>136</v>
      </c>
      <c r="C907" s="89" t="s">
        <v>30</v>
      </c>
      <c r="D907" s="89" t="s">
        <v>39</v>
      </c>
      <c r="E907" s="91" t="s">
        <v>331</v>
      </c>
      <c r="F907" s="89" t="s">
        <v>51</v>
      </c>
      <c r="G907" s="226"/>
      <c r="H907" s="226"/>
      <c r="I907" s="226"/>
      <c r="J907" s="226"/>
      <c r="K907" s="87"/>
      <c r="L907" s="87"/>
      <c r="M907" s="87"/>
      <c r="N907" s="87"/>
      <c r="O907" s="87">
        <f>G907+K907</f>
        <v>0</v>
      </c>
      <c r="P907" s="87">
        <f>H907+L907</f>
        <v>0</v>
      </c>
      <c r="Q907" s="87">
        <f>I907+M907</f>
        <v>0</v>
      </c>
      <c r="R907" s="87">
        <f>J907+N907</f>
        <v>0</v>
      </c>
    </row>
    <row r="908" spans="1:18" ht="33">
      <c r="A908" s="12" t="s">
        <v>62</v>
      </c>
      <c r="B908" s="10" t="s">
        <v>136</v>
      </c>
      <c r="C908" s="10" t="s">
        <v>30</v>
      </c>
      <c r="D908" s="10" t="s">
        <v>39</v>
      </c>
      <c r="E908" s="11" t="s">
        <v>404</v>
      </c>
      <c r="F908" s="10"/>
      <c r="G908" s="226">
        <f>G909</f>
        <v>10674</v>
      </c>
      <c r="H908" s="226">
        <f t="shared" ref="H908:R908" si="631">H909</f>
        <v>0</v>
      </c>
      <c r="I908" s="226">
        <f t="shared" si="631"/>
        <v>0</v>
      </c>
      <c r="J908" s="226">
        <f t="shared" si="631"/>
        <v>0</v>
      </c>
      <c r="K908" s="96">
        <f>K909</f>
        <v>0</v>
      </c>
      <c r="L908" s="96">
        <f t="shared" si="631"/>
        <v>0</v>
      </c>
      <c r="M908" s="96">
        <f t="shared" si="631"/>
        <v>0</v>
      </c>
      <c r="N908" s="96">
        <f t="shared" si="631"/>
        <v>0</v>
      </c>
      <c r="O908" s="96">
        <f>O909</f>
        <v>10674</v>
      </c>
      <c r="P908" s="96">
        <f t="shared" si="631"/>
        <v>0</v>
      </c>
      <c r="Q908" s="96">
        <f t="shared" si="631"/>
        <v>0</v>
      </c>
      <c r="R908" s="96">
        <f t="shared" si="631"/>
        <v>0</v>
      </c>
    </row>
    <row r="909" spans="1:18" ht="33">
      <c r="A909" s="12" t="s">
        <v>405</v>
      </c>
      <c r="B909" s="10" t="s">
        <v>136</v>
      </c>
      <c r="C909" s="10" t="s">
        <v>30</v>
      </c>
      <c r="D909" s="10" t="s">
        <v>39</v>
      </c>
      <c r="E909" s="11" t="s">
        <v>406</v>
      </c>
      <c r="F909" s="10"/>
      <c r="G909" s="226">
        <f>G910+G912+G914</f>
        <v>10674</v>
      </c>
      <c r="H909" s="226">
        <f t="shared" ref="H909:J909" si="632">H910+H912+H914</f>
        <v>0</v>
      </c>
      <c r="I909" s="226">
        <f t="shared" si="632"/>
        <v>0</v>
      </c>
      <c r="J909" s="226">
        <f t="shared" si="632"/>
        <v>0</v>
      </c>
      <c r="K909" s="96">
        <f>K910+K912+K914</f>
        <v>0</v>
      </c>
      <c r="L909" s="96">
        <f t="shared" ref="L909:N909" si="633">L910+L912+L914</f>
        <v>0</v>
      </c>
      <c r="M909" s="96">
        <f t="shared" si="633"/>
        <v>0</v>
      </c>
      <c r="N909" s="96">
        <f t="shared" si="633"/>
        <v>0</v>
      </c>
      <c r="O909" s="96">
        <f>O910+O912+O914</f>
        <v>10674</v>
      </c>
      <c r="P909" s="96">
        <f t="shared" ref="P909:R909" si="634">P910+P912+P914</f>
        <v>0</v>
      </c>
      <c r="Q909" s="96">
        <f t="shared" si="634"/>
        <v>0</v>
      </c>
      <c r="R909" s="96">
        <f t="shared" si="634"/>
        <v>0</v>
      </c>
    </row>
    <row r="910" spans="1:18" ht="82.5">
      <c r="A910" s="12" t="s">
        <v>21</v>
      </c>
      <c r="B910" s="10" t="s">
        <v>136</v>
      </c>
      <c r="C910" s="10" t="s">
        <v>30</v>
      </c>
      <c r="D910" s="10" t="s">
        <v>39</v>
      </c>
      <c r="E910" s="11" t="s">
        <v>406</v>
      </c>
      <c r="F910" s="10" t="s">
        <v>22</v>
      </c>
      <c r="G910" s="226">
        <f>G911</f>
        <v>6961</v>
      </c>
      <c r="H910" s="226">
        <f t="shared" ref="H910:R910" si="635">H911</f>
        <v>0</v>
      </c>
      <c r="I910" s="226">
        <f t="shared" si="635"/>
        <v>0</v>
      </c>
      <c r="J910" s="226">
        <f t="shared" si="635"/>
        <v>0</v>
      </c>
      <c r="K910" s="96">
        <f>K911</f>
        <v>0</v>
      </c>
      <c r="L910" s="96">
        <f t="shared" si="635"/>
        <v>0</v>
      </c>
      <c r="M910" s="96">
        <f t="shared" si="635"/>
        <v>0</v>
      </c>
      <c r="N910" s="96">
        <f t="shared" si="635"/>
        <v>0</v>
      </c>
      <c r="O910" s="96">
        <f>O911</f>
        <v>6961</v>
      </c>
      <c r="P910" s="96">
        <f t="shared" si="635"/>
        <v>0</v>
      </c>
      <c r="Q910" s="96">
        <f t="shared" si="635"/>
        <v>0</v>
      </c>
      <c r="R910" s="96">
        <f t="shared" si="635"/>
        <v>0</v>
      </c>
    </row>
    <row r="911" spans="1:18">
      <c r="A911" s="12" t="s">
        <v>45</v>
      </c>
      <c r="B911" s="10" t="s">
        <v>136</v>
      </c>
      <c r="C911" s="10" t="s">
        <v>30</v>
      </c>
      <c r="D911" s="10" t="s">
        <v>39</v>
      </c>
      <c r="E911" s="11" t="s">
        <v>406</v>
      </c>
      <c r="F911" s="10" t="s">
        <v>53</v>
      </c>
      <c r="G911" s="226">
        <v>6961</v>
      </c>
      <c r="H911" s="226"/>
      <c r="I911" s="226"/>
      <c r="J911" s="226"/>
      <c r="K911" s="96"/>
      <c r="L911" s="96"/>
      <c r="M911" s="96"/>
      <c r="N911" s="96"/>
      <c r="O911" s="96">
        <f>G911+K911</f>
        <v>6961</v>
      </c>
      <c r="P911" s="96">
        <f>H911+L911</f>
        <v>0</v>
      </c>
      <c r="Q911" s="96">
        <f>I911+M911</f>
        <v>0</v>
      </c>
      <c r="R911" s="96">
        <f>J911+N911</f>
        <v>0</v>
      </c>
    </row>
    <row r="912" spans="1:18" ht="33">
      <c r="A912" s="12" t="s">
        <v>172</v>
      </c>
      <c r="B912" s="10" t="s">
        <v>136</v>
      </c>
      <c r="C912" s="10" t="s">
        <v>30</v>
      </c>
      <c r="D912" s="10" t="s">
        <v>39</v>
      </c>
      <c r="E912" s="11" t="s">
        <v>406</v>
      </c>
      <c r="F912" s="10" t="s">
        <v>16</v>
      </c>
      <c r="G912" s="226">
        <f>G913</f>
        <v>3698</v>
      </c>
      <c r="H912" s="226">
        <f t="shared" ref="H912:R912" si="636">H913</f>
        <v>0</v>
      </c>
      <c r="I912" s="226">
        <f t="shared" si="636"/>
        <v>0</v>
      </c>
      <c r="J912" s="226">
        <f t="shared" si="636"/>
        <v>0</v>
      </c>
      <c r="K912" s="96">
        <f>K913</f>
        <v>0</v>
      </c>
      <c r="L912" s="96">
        <f t="shared" si="636"/>
        <v>0</v>
      </c>
      <c r="M912" s="96">
        <f t="shared" si="636"/>
        <v>0</v>
      </c>
      <c r="N912" s="96">
        <f t="shared" si="636"/>
        <v>0</v>
      </c>
      <c r="O912" s="96">
        <f>O913</f>
        <v>3698</v>
      </c>
      <c r="P912" s="96">
        <f t="shared" si="636"/>
        <v>0</v>
      </c>
      <c r="Q912" s="96">
        <f t="shared" si="636"/>
        <v>0</v>
      </c>
      <c r="R912" s="96">
        <f t="shared" si="636"/>
        <v>0</v>
      </c>
    </row>
    <row r="913" spans="1:18" ht="33">
      <c r="A913" s="12" t="s">
        <v>44</v>
      </c>
      <c r="B913" s="10" t="s">
        <v>136</v>
      </c>
      <c r="C913" s="10" t="s">
        <v>30</v>
      </c>
      <c r="D913" s="10" t="s">
        <v>39</v>
      </c>
      <c r="E913" s="11" t="s">
        <v>406</v>
      </c>
      <c r="F913" s="10" t="s">
        <v>51</v>
      </c>
      <c r="G913" s="226">
        <v>3698</v>
      </c>
      <c r="H913" s="226"/>
      <c r="I913" s="226"/>
      <c r="J913" s="226"/>
      <c r="K913" s="96"/>
      <c r="L913" s="96"/>
      <c r="M913" s="96"/>
      <c r="N913" s="96"/>
      <c r="O913" s="96">
        <f>G913+K913</f>
        <v>3698</v>
      </c>
      <c r="P913" s="96">
        <f>H913+L913</f>
        <v>0</v>
      </c>
      <c r="Q913" s="96">
        <f>I913+M913</f>
        <v>0</v>
      </c>
      <c r="R913" s="96">
        <f>J913+N913</f>
        <v>0</v>
      </c>
    </row>
    <row r="914" spans="1:18">
      <c r="A914" s="12" t="s">
        <v>19</v>
      </c>
      <c r="B914" s="10" t="s">
        <v>136</v>
      </c>
      <c r="C914" s="10" t="s">
        <v>30</v>
      </c>
      <c r="D914" s="10" t="s">
        <v>39</v>
      </c>
      <c r="E914" s="11" t="s">
        <v>406</v>
      </c>
      <c r="F914" s="10" t="s">
        <v>20</v>
      </c>
      <c r="G914" s="226">
        <f>G915</f>
        <v>15</v>
      </c>
      <c r="H914" s="226">
        <f t="shared" ref="H914:R914" si="637">H915</f>
        <v>0</v>
      </c>
      <c r="I914" s="226">
        <f t="shared" si="637"/>
        <v>0</v>
      </c>
      <c r="J914" s="226">
        <f t="shared" si="637"/>
        <v>0</v>
      </c>
      <c r="K914" s="96">
        <f>K915</f>
        <v>0</v>
      </c>
      <c r="L914" s="96">
        <f t="shared" si="637"/>
        <v>0</v>
      </c>
      <c r="M914" s="96">
        <f t="shared" si="637"/>
        <v>0</v>
      </c>
      <c r="N914" s="96">
        <f t="shared" si="637"/>
        <v>0</v>
      </c>
      <c r="O914" s="96">
        <f>O915</f>
        <v>15</v>
      </c>
      <c r="P914" s="96">
        <f t="shared" si="637"/>
        <v>0</v>
      </c>
      <c r="Q914" s="96">
        <f t="shared" si="637"/>
        <v>0</v>
      </c>
      <c r="R914" s="96">
        <f t="shared" si="637"/>
        <v>0</v>
      </c>
    </row>
    <row r="915" spans="1:18">
      <c r="A915" s="12" t="s">
        <v>48</v>
      </c>
      <c r="B915" s="10" t="s">
        <v>136</v>
      </c>
      <c r="C915" s="10" t="s">
        <v>30</v>
      </c>
      <c r="D915" s="10" t="s">
        <v>39</v>
      </c>
      <c r="E915" s="11" t="s">
        <v>406</v>
      </c>
      <c r="F915" s="10" t="s">
        <v>50</v>
      </c>
      <c r="G915" s="226">
        <v>15</v>
      </c>
      <c r="H915" s="226"/>
      <c r="I915" s="226"/>
      <c r="J915" s="226"/>
      <c r="K915" s="96"/>
      <c r="L915" s="96"/>
      <c r="M915" s="96"/>
      <c r="N915" s="96"/>
      <c r="O915" s="96">
        <f>G915+K915</f>
        <v>15</v>
      </c>
      <c r="P915" s="96">
        <f>H915+L915</f>
        <v>0</v>
      </c>
      <c r="Q915" s="96">
        <f>I915+M915</f>
        <v>0</v>
      </c>
      <c r="R915" s="96">
        <f>J915+N915</f>
        <v>0</v>
      </c>
    </row>
    <row r="916" spans="1:18" s="83" customFormat="1" ht="66" hidden="1">
      <c r="A916" s="84" t="s">
        <v>362</v>
      </c>
      <c r="B916" s="89" t="s">
        <v>136</v>
      </c>
      <c r="C916" s="89" t="s">
        <v>30</v>
      </c>
      <c r="D916" s="89" t="s">
        <v>39</v>
      </c>
      <c r="E916" s="91" t="s">
        <v>332</v>
      </c>
      <c r="F916" s="91"/>
      <c r="G916" s="226">
        <f>G917</f>
        <v>0</v>
      </c>
      <c r="H916" s="226">
        <f t="shared" ref="H916:R917" si="638">H917</f>
        <v>0</v>
      </c>
      <c r="I916" s="226">
        <f t="shared" si="638"/>
        <v>0</v>
      </c>
      <c r="J916" s="226">
        <f t="shared" si="638"/>
        <v>0</v>
      </c>
      <c r="K916" s="87">
        <f>K917</f>
        <v>0</v>
      </c>
      <c r="L916" s="87">
        <f t="shared" si="638"/>
        <v>0</v>
      </c>
      <c r="M916" s="87">
        <f t="shared" si="638"/>
        <v>0</v>
      </c>
      <c r="N916" s="87">
        <f t="shared" si="638"/>
        <v>0</v>
      </c>
      <c r="O916" s="87">
        <f>O917</f>
        <v>0</v>
      </c>
      <c r="P916" s="87">
        <f t="shared" si="638"/>
        <v>0</v>
      </c>
      <c r="Q916" s="87">
        <f t="shared" si="638"/>
        <v>0</v>
      </c>
      <c r="R916" s="87">
        <f t="shared" si="638"/>
        <v>0</v>
      </c>
    </row>
    <row r="917" spans="1:18" s="83" customFormat="1" ht="33" hidden="1">
      <c r="A917" s="84" t="s">
        <v>172</v>
      </c>
      <c r="B917" s="89" t="s">
        <v>136</v>
      </c>
      <c r="C917" s="89" t="s">
        <v>30</v>
      </c>
      <c r="D917" s="89" t="s">
        <v>39</v>
      </c>
      <c r="E917" s="91" t="s">
        <v>332</v>
      </c>
      <c r="F917" s="87">
        <v>200</v>
      </c>
      <c r="G917" s="226">
        <f>G918</f>
        <v>0</v>
      </c>
      <c r="H917" s="226">
        <f t="shared" si="638"/>
        <v>0</v>
      </c>
      <c r="I917" s="226">
        <f t="shared" si="638"/>
        <v>0</v>
      </c>
      <c r="J917" s="226">
        <f t="shared" si="638"/>
        <v>0</v>
      </c>
      <c r="K917" s="87">
        <f>K918</f>
        <v>0</v>
      </c>
      <c r="L917" s="87">
        <f t="shared" si="638"/>
        <v>0</v>
      </c>
      <c r="M917" s="87">
        <f t="shared" si="638"/>
        <v>0</v>
      </c>
      <c r="N917" s="87">
        <f t="shared" si="638"/>
        <v>0</v>
      </c>
      <c r="O917" s="87">
        <f>O918</f>
        <v>0</v>
      </c>
      <c r="P917" s="87">
        <f t="shared" si="638"/>
        <v>0</v>
      </c>
      <c r="Q917" s="87">
        <f t="shared" si="638"/>
        <v>0</v>
      </c>
      <c r="R917" s="87">
        <f t="shared" si="638"/>
        <v>0</v>
      </c>
    </row>
    <row r="918" spans="1:18" s="83" customFormat="1" ht="33" hidden="1">
      <c r="A918" s="84" t="s">
        <v>44</v>
      </c>
      <c r="B918" s="89" t="s">
        <v>136</v>
      </c>
      <c r="C918" s="89" t="s">
        <v>30</v>
      </c>
      <c r="D918" s="89" t="s">
        <v>39</v>
      </c>
      <c r="E918" s="91" t="s">
        <v>332</v>
      </c>
      <c r="F918" s="89" t="s">
        <v>51</v>
      </c>
      <c r="G918" s="226"/>
      <c r="H918" s="226"/>
      <c r="I918" s="226"/>
      <c r="J918" s="226"/>
      <c r="K918" s="87"/>
      <c r="L918" s="87"/>
      <c r="M918" s="87"/>
      <c r="N918" s="87"/>
      <c r="O918" s="87">
        <f>G918+K918</f>
        <v>0</v>
      </c>
      <c r="P918" s="87">
        <f>H918+L918</f>
        <v>0</v>
      </c>
      <c r="Q918" s="87">
        <f>I918+M918</f>
        <v>0</v>
      </c>
      <c r="R918" s="87">
        <f>J918+N918</f>
        <v>0</v>
      </c>
    </row>
    <row r="919" spans="1:18" s="83" customFormat="1" ht="66" hidden="1">
      <c r="A919" s="84" t="s">
        <v>362</v>
      </c>
      <c r="B919" s="89" t="s">
        <v>136</v>
      </c>
      <c r="C919" s="89" t="s">
        <v>30</v>
      </c>
      <c r="D919" s="89" t="s">
        <v>39</v>
      </c>
      <c r="E919" s="91" t="s">
        <v>422</v>
      </c>
      <c r="F919" s="89"/>
      <c r="G919" s="226">
        <f>G920</f>
        <v>0</v>
      </c>
      <c r="H919" s="226">
        <f t="shared" ref="H919:R920" si="639">H920</f>
        <v>0</v>
      </c>
      <c r="I919" s="226">
        <f t="shared" si="639"/>
        <v>0</v>
      </c>
      <c r="J919" s="226">
        <f t="shared" si="639"/>
        <v>0</v>
      </c>
      <c r="K919" s="87">
        <f>K920</f>
        <v>0</v>
      </c>
      <c r="L919" s="87">
        <f t="shared" si="639"/>
        <v>0</v>
      </c>
      <c r="M919" s="87">
        <f t="shared" si="639"/>
        <v>0</v>
      </c>
      <c r="N919" s="87">
        <f t="shared" si="639"/>
        <v>0</v>
      </c>
      <c r="O919" s="87">
        <f>O920</f>
        <v>0</v>
      </c>
      <c r="P919" s="87">
        <f t="shared" si="639"/>
        <v>0</v>
      </c>
      <c r="Q919" s="87">
        <f t="shared" si="639"/>
        <v>0</v>
      </c>
      <c r="R919" s="87">
        <f t="shared" si="639"/>
        <v>0</v>
      </c>
    </row>
    <row r="920" spans="1:18" s="83" customFormat="1" ht="33" hidden="1">
      <c r="A920" s="84" t="s">
        <v>32</v>
      </c>
      <c r="B920" s="89" t="s">
        <v>136</v>
      </c>
      <c r="C920" s="89" t="s">
        <v>30</v>
      </c>
      <c r="D920" s="89" t="s">
        <v>39</v>
      </c>
      <c r="E920" s="91" t="s">
        <v>422</v>
      </c>
      <c r="F920" s="89" t="s">
        <v>33</v>
      </c>
      <c r="G920" s="226">
        <f>G921</f>
        <v>0</v>
      </c>
      <c r="H920" s="226">
        <f t="shared" si="639"/>
        <v>0</v>
      </c>
      <c r="I920" s="226">
        <f t="shared" si="639"/>
        <v>0</v>
      </c>
      <c r="J920" s="226">
        <f t="shared" si="639"/>
        <v>0</v>
      </c>
      <c r="K920" s="87">
        <f>K921</f>
        <v>0</v>
      </c>
      <c r="L920" s="87">
        <f t="shared" si="639"/>
        <v>0</v>
      </c>
      <c r="M920" s="87">
        <f t="shared" si="639"/>
        <v>0</v>
      </c>
      <c r="N920" s="87">
        <f t="shared" si="639"/>
        <v>0</v>
      </c>
      <c r="O920" s="87">
        <f>O921</f>
        <v>0</v>
      </c>
      <c r="P920" s="87">
        <f t="shared" si="639"/>
        <v>0</v>
      </c>
      <c r="Q920" s="87">
        <f t="shared" si="639"/>
        <v>0</v>
      </c>
      <c r="R920" s="87">
        <f t="shared" si="639"/>
        <v>0</v>
      </c>
    </row>
    <row r="921" spans="1:18" s="83" customFormat="1" hidden="1">
      <c r="A921" s="84" t="s">
        <v>46</v>
      </c>
      <c r="B921" s="89" t="s">
        <v>136</v>
      </c>
      <c r="C921" s="89" t="s">
        <v>30</v>
      </c>
      <c r="D921" s="89" t="s">
        <v>39</v>
      </c>
      <c r="E921" s="91" t="s">
        <v>422</v>
      </c>
      <c r="F921" s="89" t="s">
        <v>52</v>
      </c>
      <c r="G921" s="226"/>
      <c r="H921" s="226"/>
      <c r="I921" s="226"/>
      <c r="J921" s="226"/>
      <c r="K921" s="87"/>
      <c r="L921" s="87"/>
      <c r="M921" s="87"/>
      <c r="N921" s="87"/>
      <c r="O921" s="87">
        <f>G921+K921</f>
        <v>0</v>
      </c>
      <c r="P921" s="87">
        <f>H921+L921</f>
        <v>0</v>
      </c>
      <c r="Q921" s="87">
        <f>I921+M921</f>
        <v>0</v>
      </c>
      <c r="R921" s="87">
        <f>J921+N921</f>
        <v>0</v>
      </c>
    </row>
    <row r="922" spans="1:18" ht="66">
      <c r="A922" s="12" t="s">
        <v>363</v>
      </c>
      <c r="B922" s="10" t="s">
        <v>136</v>
      </c>
      <c r="C922" s="10" t="s">
        <v>30</v>
      </c>
      <c r="D922" s="10" t="s">
        <v>39</v>
      </c>
      <c r="E922" s="11" t="s">
        <v>333</v>
      </c>
      <c r="F922" s="11"/>
      <c r="G922" s="226">
        <f>G923+G925</f>
        <v>1843</v>
      </c>
      <c r="H922" s="226">
        <f t="shared" ref="H922:J922" si="640">H923+H925</f>
        <v>1640</v>
      </c>
      <c r="I922" s="226">
        <f t="shared" si="640"/>
        <v>0</v>
      </c>
      <c r="J922" s="226">
        <f t="shared" si="640"/>
        <v>0</v>
      </c>
      <c r="K922" s="96">
        <f>K923+K925</f>
        <v>0</v>
      </c>
      <c r="L922" s="96">
        <f t="shared" ref="L922:N922" si="641">L923+L925</f>
        <v>0</v>
      </c>
      <c r="M922" s="96">
        <f t="shared" si="641"/>
        <v>0</v>
      </c>
      <c r="N922" s="96">
        <f t="shared" si="641"/>
        <v>0</v>
      </c>
      <c r="O922" s="96">
        <f>O923+O925</f>
        <v>1843</v>
      </c>
      <c r="P922" s="96">
        <f t="shared" ref="P922:R922" si="642">P923+P925</f>
        <v>1640</v>
      </c>
      <c r="Q922" s="96">
        <f t="shared" si="642"/>
        <v>0</v>
      </c>
      <c r="R922" s="96">
        <f t="shared" si="642"/>
        <v>0</v>
      </c>
    </row>
    <row r="923" spans="1:18" s="83" customFormat="1" ht="33" hidden="1">
      <c r="A923" s="84" t="s">
        <v>172</v>
      </c>
      <c r="B923" s="89" t="s">
        <v>136</v>
      </c>
      <c r="C923" s="89" t="s">
        <v>30</v>
      </c>
      <c r="D923" s="89" t="s">
        <v>39</v>
      </c>
      <c r="E923" s="91" t="s">
        <v>333</v>
      </c>
      <c r="F923" s="87">
        <v>200</v>
      </c>
      <c r="G923" s="226">
        <f>G924</f>
        <v>0</v>
      </c>
      <c r="H923" s="226">
        <f t="shared" ref="H923:R923" si="643">H924</f>
        <v>0</v>
      </c>
      <c r="I923" s="226">
        <f t="shared" si="643"/>
        <v>0</v>
      </c>
      <c r="J923" s="226">
        <f t="shared" si="643"/>
        <v>0</v>
      </c>
      <c r="K923" s="87">
        <f>K924</f>
        <v>0</v>
      </c>
      <c r="L923" s="87">
        <f t="shared" si="643"/>
        <v>0</v>
      </c>
      <c r="M923" s="87">
        <f t="shared" si="643"/>
        <v>0</v>
      </c>
      <c r="N923" s="87">
        <f t="shared" si="643"/>
        <v>0</v>
      </c>
      <c r="O923" s="87">
        <f>O924</f>
        <v>0</v>
      </c>
      <c r="P923" s="87">
        <f t="shared" si="643"/>
        <v>0</v>
      </c>
      <c r="Q923" s="87">
        <f t="shared" si="643"/>
        <v>0</v>
      </c>
      <c r="R923" s="87">
        <f t="shared" si="643"/>
        <v>0</v>
      </c>
    </row>
    <row r="924" spans="1:18" s="83" customFormat="1" ht="33" hidden="1">
      <c r="A924" s="84" t="s">
        <v>44</v>
      </c>
      <c r="B924" s="89" t="s">
        <v>136</v>
      </c>
      <c r="C924" s="89" t="s">
        <v>30</v>
      </c>
      <c r="D924" s="89" t="s">
        <v>39</v>
      </c>
      <c r="E924" s="91" t="s">
        <v>333</v>
      </c>
      <c r="F924" s="89" t="s">
        <v>51</v>
      </c>
      <c r="G924" s="226"/>
      <c r="H924" s="226"/>
      <c r="I924" s="226"/>
      <c r="J924" s="226"/>
      <c r="K924" s="87"/>
      <c r="L924" s="87"/>
      <c r="M924" s="87"/>
      <c r="N924" s="87"/>
      <c r="O924" s="87">
        <f>G924+K924</f>
        <v>0</v>
      </c>
      <c r="P924" s="87">
        <f>H924+L924</f>
        <v>0</v>
      </c>
      <c r="Q924" s="87">
        <f>I924+M924</f>
        <v>0</v>
      </c>
      <c r="R924" s="87">
        <f>J924+N924</f>
        <v>0</v>
      </c>
    </row>
    <row r="925" spans="1:18" ht="33">
      <c r="A925" s="12" t="s">
        <v>32</v>
      </c>
      <c r="B925" s="10" t="s">
        <v>136</v>
      </c>
      <c r="C925" s="10" t="s">
        <v>30</v>
      </c>
      <c r="D925" s="10" t="s">
        <v>39</v>
      </c>
      <c r="E925" s="11" t="s">
        <v>333</v>
      </c>
      <c r="F925" s="10" t="s">
        <v>33</v>
      </c>
      <c r="G925" s="226">
        <f>G926</f>
        <v>1843</v>
      </c>
      <c r="H925" s="226">
        <f t="shared" ref="H925:R925" si="644">H926</f>
        <v>1640</v>
      </c>
      <c r="I925" s="226">
        <f t="shared" si="644"/>
        <v>0</v>
      </c>
      <c r="J925" s="226">
        <f t="shared" si="644"/>
        <v>0</v>
      </c>
      <c r="K925" s="96">
        <f>K926</f>
        <v>0</v>
      </c>
      <c r="L925" s="96">
        <f t="shared" si="644"/>
        <v>0</v>
      </c>
      <c r="M925" s="96">
        <f t="shared" si="644"/>
        <v>0</v>
      </c>
      <c r="N925" s="96">
        <f t="shared" si="644"/>
        <v>0</v>
      </c>
      <c r="O925" s="96">
        <f>O926</f>
        <v>1843</v>
      </c>
      <c r="P925" s="96">
        <f t="shared" si="644"/>
        <v>1640</v>
      </c>
      <c r="Q925" s="96">
        <f t="shared" si="644"/>
        <v>0</v>
      </c>
      <c r="R925" s="96">
        <f t="shared" si="644"/>
        <v>0</v>
      </c>
    </row>
    <row r="926" spans="1:18">
      <c r="A926" s="12" t="s">
        <v>46</v>
      </c>
      <c r="B926" s="10" t="s">
        <v>136</v>
      </c>
      <c r="C926" s="10" t="s">
        <v>30</v>
      </c>
      <c r="D926" s="10" t="s">
        <v>39</v>
      </c>
      <c r="E926" s="11" t="s">
        <v>333</v>
      </c>
      <c r="F926" s="10" t="s">
        <v>52</v>
      </c>
      <c r="G926" s="226">
        <f>203+1640</f>
        <v>1843</v>
      </c>
      <c r="H926" s="226">
        <v>1640</v>
      </c>
      <c r="I926" s="226"/>
      <c r="J926" s="226"/>
      <c r="K926" s="96"/>
      <c r="L926" s="96"/>
      <c r="M926" s="96"/>
      <c r="N926" s="96"/>
      <c r="O926" s="96">
        <f>G926+K926</f>
        <v>1843</v>
      </c>
      <c r="P926" s="96">
        <f>H926+L926</f>
        <v>1640</v>
      </c>
      <c r="Q926" s="96">
        <f>I926+M926</f>
        <v>0</v>
      </c>
      <c r="R926" s="96">
        <f>J926+N926</f>
        <v>0</v>
      </c>
    </row>
    <row r="927" spans="1:18" s="135" customFormat="1" ht="66">
      <c r="A927" s="99" t="s">
        <v>364</v>
      </c>
      <c r="B927" s="101" t="s">
        <v>136</v>
      </c>
      <c r="C927" s="101" t="s">
        <v>30</v>
      </c>
      <c r="D927" s="101" t="s">
        <v>39</v>
      </c>
      <c r="E927" s="104" t="s">
        <v>334</v>
      </c>
      <c r="F927" s="104"/>
      <c r="G927" s="226">
        <f>G928+G930</f>
        <v>1896</v>
      </c>
      <c r="H927" s="226">
        <f t="shared" ref="H927:J927" si="645">H928+H930</f>
        <v>1687</v>
      </c>
      <c r="I927" s="226">
        <f t="shared" si="645"/>
        <v>0</v>
      </c>
      <c r="J927" s="226">
        <f t="shared" si="645"/>
        <v>0</v>
      </c>
      <c r="K927" s="96">
        <f>K928+K930</f>
        <v>0</v>
      </c>
      <c r="L927" s="96">
        <f t="shared" ref="L927:N927" si="646">L928+L930</f>
        <v>0</v>
      </c>
      <c r="M927" s="96">
        <f t="shared" si="646"/>
        <v>0</v>
      </c>
      <c r="N927" s="96">
        <f t="shared" si="646"/>
        <v>0</v>
      </c>
      <c r="O927" s="96">
        <f>O928+O930</f>
        <v>1896</v>
      </c>
      <c r="P927" s="96">
        <f t="shared" ref="P927:R927" si="647">P928+P930</f>
        <v>1687</v>
      </c>
      <c r="Q927" s="96">
        <f t="shared" si="647"/>
        <v>0</v>
      </c>
      <c r="R927" s="96">
        <f t="shared" si="647"/>
        <v>0</v>
      </c>
    </row>
    <row r="928" spans="1:18" s="83" customFormat="1" ht="33" hidden="1">
      <c r="A928" s="84" t="s">
        <v>172</v>
      </c>
      <c r="B928" s="89" t="s">
        <v>136</v>
      </c>
      <c r="C928" s="89" t="s">
        <v>30</v>
      </c>
      <c r="D928" s="89" t="s">
        <v>39</v>
      </c>
      <c r="E928" s="91" t="s">
        <v>334</v>
      </c>
      <c r="F928" s="87">
        <v>200</v>
      </c>
      <c r="G928" s="226">
        <f>G929</f>
        <v>0</v>
      </c>
      <c r="H928" s="226">
        <f t="shared" ref="H928:R928" si="648">H929</f>
        <v>0</v>
      </c>
      <c r="I928" s="226">
        <f t="shared" si="648"/>
        <v>0</v>
      </c>
      <c r="J928" s="226">
        <f t="shared" si="648"/>
        <v>0</v>
      </c>
      <c r="K928" s="87">
        <f>K929</f>
        <v>0</v>
      </c>
      <c r="L928" s="87">
        <f t="shared" si="648"/>
        <v>0</v>
      </c>
      <c r="M928" s="87">
        <f t="shared" si="648"/>
        <v>0</v>
      </c>
      <c r="N928" s="87">
        <f t="shared" si="648"/>
        <v>0</v>
      </c>
      <c r="O928" s="87">
        <f>O929</f>
        <v>0</v>
      </c>
      <c r="P928" s="87">
        <f t="shared" si="648"/>
        <v>0</v>
      </c>
      <c r="Q928" s="87">
        <f t="shared" si="648"/>
        <v>0</v>
      </c>
      <c r="R928" s="87">
        <f t="shared" si="648"/>
        <v>0</v>
      </c>
    </row>
    <row r="929" spans="1:18" s="83" customFormat="1" ht="33" hidden="1">
      <c r="A929" s="84" t="s">
        <v>44</v>
      </c>
      <c r="B929" s="89" t="s">
        <v>136</v>
      </c>
      <c r="C929" s="89" t="s">
        <v>30</v>
      </c>
      <c r="D929" s="89" t="s">
        <v>39</v>
      </c>
      <c r="E929" s="91" t="s">
        <v>334</v>
      </c>
      <c r="F929" s="89" t="s">
        <v>51</v>
      </c>
      <c r="G929" s="226"/>
      <c r="H929" s="226"/>
      <c r="I929" s="226"/>
      <c r="J929" s="226"/>
      <c r="K929" s="87"/>
      <c r="L929" s="87"/>
      <c r="M929" s="87"/>
      <c r="N929" s="87"/>
      <c r="O929" s="87">
        <f>G929+K929</f>
        <v>0</v>
      </c>
      <c r="P929" s="87">
        <f>H929+L929</f>
        <v>0</v>
      </c>
      <c r="Q929" s="87">
        <f>I929+M929</f>
        <v>0</v>
      </c>
      <c r="R929" s="87">
        <f>J929+N929</f>
        <v>0</v>
      </c>
    </row>
    <row r="930" spans="1:18" s="135" customFormat="1" ht="33">
      <c r="A930" s="99" t="s">
        <v>32</v>
      </c>
      <c r="B930" s="101" t="s">
        <v>136</v>
      </c>
      <c r="C930" s="101" t="s">
        <v>30</v>
      </c>
      <c r="D930" s="101" t="s">
        <v>39</v>
      </c>
      <c r="E930" s="104" t="s">
        <v>334</v>
      </c>
      <c r="F930" s="101" t="s">
        <v>33</v>
      </c>
      <c r="G930" s="226">
        <f>G931</f>
        <v>1896</v>
      </c>
      <c r="H930" s="226">
        <f t="shared" ref="H930:R930" si="649">H931</f>
        <v>1687</v>
      </c>
      <c r="I930" s="226">
        <f t="shared" si="649"/>
        <v>0</v>
      </c>
      <c r="J930" s="226">
        <f t="shared" si="649"/>
        <v>0</v>
      </c>
      <c r="K930" s="96">
        <f>K931</f>
        <v>0</v>
      </c>
      <c r="L930" s="96">
        <f t="shared" si="649"/>
        <v>0</v>
      </c>
      <c r="M930" s="96">
        <f t="shared" si="649"/>
        <v>0</v>
      </c>
      <c r="N930" s="96">
        <f t="shared" si="649"/>
        <v>0</v>
      </c>
      <c r="O930" s="96">
        <f>O931</f>
        <v>1896</v>
      </c>
      <c r="P930" s="96">
        <f t="shared" si="649"/>
        <v>1687</v>
      </c>
      <c r="Q930" s="96">
        <f t="shared" si="649"/>
        <v>0</v>
      </c>
      <c r="R930" s="96">
        <f t="shared" si="649"/>
        <v>0</v>
      </c>
    </row>
    <row r="931" spans="1:18" s="135" customFormat="1">
      <c r="A931" s="99" t="s">
        <v>46</v>
      </c>
      <c r="B931" s="101" t="s">
        <v>136</v>
      </c>
      <c r="C931" s="101" t="s">
        <v>30</v>
      </c>
      <c r="D931" s="101" t="s">
        <v>39</v>
      </c>
      <c r="E931" s="104" t="s">
        <v>334</v>
      </c>
      <c r="F931" s="101" t="s">
        <v>52</v>
      </c>
      <c r="G931" s="226">
        <f>209+1687</f>
        <v>1896</v>
      </c>
      <c r="H931" s="226">
        <v>1687</v>
      </c>
      <c r="I931" s="226"/>
      <c r="J931" s="226"/>
      <c r="K931" s="96"/>
      <c r="L931" s="96"/>
      <c r="M931" s="96"/>
      <c r="N931" s="96"/>
      <c r="O931" s="96">
        <f>G931+K931</f>
        <v>1896</v>
      </c>
      <c r="P931" s="96">
        <f>H931+L931</f>
        <v>1687</v>
      </c>
      <c r="Q931" s="96">
        <f>I931+M931</f>
        <v>0</v>
      </c>
      <c r="R931" s="96">
        <f>J931+N931</f>
        <v>0</v>
      </c>
    </row>
    <row r="932" spans="1:18" s="135" customFormat="1" ht="66">
      <c r="A932" s="99" t="s">
        <v>365</v>
      </c>
      <c r="B932" s="101" t="s">
        <v>136</v>
      </c>
      <c r="C932" s="101" t="s">
        <v>30</v>
      </c>
      <c r="D932" s="101" t="s">
        <v>39</v>
      </c>
      <c r="E932" s="104" t="s">
        <v>335</v>
      </c>
      <c r="F932" s="104"/>
      <c r="G932" s="226">
        <f>G933+G935</f>
        <v>321</v>
      </c>
      <c r="H932" s="226">
        <f t="shared" ref="H932:J932" si="650">H933+H935</f>
        <v>286</v>
      </c>
      <c r="I932" s="226">
        <f t="shared" si="650"/>
        <v>0</v>
      </c>
      <c r="J932" s="226">
        <f t="shared" si="650"/>
        <v>0</v>
      </c>
      <c r="K932" s="96">
        <f>K933+K935</f>
        <v>0</v>
      </c>
      <c r="L932" s="96">
        <f t="shared" ref="L932:N932" si="651">L933+L935</f>
        <v>0</v>
      </c>
      <c r="M932" s="96">
        <f t="shared" si="651"/>
        <v>0</v>
      </c>
      <c r="N932" s="96">
        <f t="shared" si="651"/>
        <v>0</v>
      </c>
      <c r="O932" s="96">
        <f>O933+O935</f>
        <v>321</v>
      </c>
      <c r="P932" s="96">
        <f t="shared" ref="P932:R932" si="652">P933+P935</f>
        <v>286</v>
      </c>
      <c r="Q932" s="96">
        <f t="shared" si="652"/>
        <v>0</v>
      </c>
      <c r="R932" s="96">
        <f t="shared" si="652"/>
        <v>0</v>
      </c>
    </row>
    <row r="933" spans="1:18" s="83" customFormat="1" ht="33" hidden="1">
      <c r="A933" s="84" t="s">
        <v>172</v>
      </c>
      <c r="B933" s="89" t="s">
        <v>136</v>
      </c>
      <c r="C933" s="89" t="s">
        <v>30</v>
      </c>
      <c r="D933" s="89" t="s">
        <v>39</v>
      </c>
      <c r="E933" s="91" t="s">
        <v>335</v>
      </c>
      <c r="F933" s="87">
        <v>200</v>
      </c>
      <c r="G933" s="226">
        <f>G934</f>
        <v>0</v>
      </c>
      <c r="H933" s="226">
        <f t="shared" ref="H933:R933" si="653">H934</f>
        <v>0</v>
      </c>
      <c r="I933" s="226">
        <f t="shared" si="653"/>
        <v>0</v>
      </c>
      <c r="J933" s="226">
        <f t="shared" si="653"/>
        <v>0</v>
      </c>
      <c r="K933" s="87">
        <f>K934</f>
        <v>0</v>
      </c>
      <c r="L933" s="87">
        <f t="shared" si="653"/>
        <v>0</v>
      </c>
      <c r="M933" s="87">
        <f t="shared" si="653"/>
        <v>0</v>
      </c>
      <c r="N933" s="87">
        <f t="shared" si="653"/>
        <v>0</v>
      </c>
      <c r="O933" s="87">
        <f>O934</f>
        <v>0</v>
      </c>
      <c r="P933" s="87">
        <f t="shared" si="653"/>
        <v>0</v>
      </c>
      <c r="Q933" s="87">
        <f t="shared" si="653"/>
        <v>0</v>
      </c>
      <c r="R933" s="87">
        <f t="shared" si="653"/>
        <v>0</v>
      </c>
    </row>
    <row r="934" spans="1:18" s="83" customFormat="1" ht="33" hidden="1">
      <c r="A934" s="84" t="s">
        <v>44</v>
      </c>
      <c r="B934" s="89" t="s">
        <v>136</v>
      </c>
      <c r="C934" s="89" t="s">
        <v>30</v>
      </c>
      <c r="D934" s="89" t="s">
        <v>39</v>
      </c>
      <c r="E934" s="91" t="s">
        <v>335</v>
      </c>
      <c r="F934" s="89" t="s">
        <v>51</v>
      </c>
      <c r="G934" s="226"/>
      <c r="H934" s="226"/>
      <c r="I934" s="226"/>
      <c r="J934" s="226"/>
      <c r="K934" s="87"/>
      <c r="L934" s="87"/>
      <c r="M934" s="87"/>
      <c r="N934" s="87"/>
      <c r="O934" s="87">
        <f>G934+K934</f>
        <v>0</v>
      </c>
      <c r="P934" s="87">
        <f>H934+L934</f>
        <v>0</v>
      </c>
      <c r="Q934" s="87">
        <f>I934+M934</f>
        <v>0</v>
      </c>
      <c r="R934" s="87">
        <f>J934+N934</f>
        <v>0</v>
      </c>
    </row>
    <row r="935" spans="1:18" s="135" customFormat="1" ht="33">
      <c r="A935" s="99" t="s">
        <v>32</v>
      </c>
      <c r="B935" s="101" t="s">
        <v>136</v>
      </c>
      <c r="C935" s="101" t="s">
        <v>30</v>
      </c>
      <c r="D935" s="101" t="s">
        <v>39</v>
      </c>
      <c r="E935" s="104" t="s">
        <v>335</v>
      </c>
      <c r="F935" s="101" t="s">
        <v>33</v>
      </c>
      <c r="G935" s="226">
        <f>G936</f>
        <v>321</v>
      </c>
      <c r="H935" s="226">
        <f t="shared" ref="H935:R935" si="654">H936</f>
        <v>286</v>
      </c>
      <c r="I935" s="226">
        <f t="shared" si="654"/>
        <v>0</v>
      </c>
      <c r="J935" s="226">
        <f t="shared" si="654"/>
        <v>0</v>
      </c>
      <c r="K935" s="96">
        <f>K936</f>
        <v>0</v>
      </c>
      <c r="L935" s="96">
        <f t="shared" si="654"/>
        <v>0</v>
      </c>
      <c r="M935" s="96">
        <f t="shared" si="654"/>
        <v>0</v>
      </c>
      <c r="N935" s="96">
        <f t="shared" si="654"/>
        <v>0</v>
      </c>
      <c r="O935" s="96">
        <f>O936</f>
        <v>321</v>
      </c>
      <c r="P935" s="96">
        <f t="shared" si="654"/>
        <v>286</v>
      </c>
      <c r="Q935" s="96">
        <f t="shared" si="654"/>
        <v>0</v>
      </c>
      <c r="R935" s="96">
        <f t="shared" si="654"/>
        <v>0</v>
      </c>
    </row>
    <row r="936" spans="1:18" s="135" customFormat="1">
      <c r="A936" s="99" t="s">
        <v>46</v>
      </c>
      <c r="B936" s="101" t="s">
        <v>136</v>
      </c>
      <c r="C936" s="101" t="s">
        <v>30</v>
      </c>
      <c r="D936" s="101" t="s">
        <v>39</v>
      </c>
      <c r="E936" s="104" t="s">
        <v>335</v>
      </c>
      <c r="F936" s="101" t="s">
        <v>52</v>
      </c>
      <c r="G936" s="226">
        <f>35+286</f>
        <v>321</v>
      </c>
      <c r="H936" s="226">
        <v>286</v>
      </c>
      <c r="I936" s="226"/>
      <c r="J936" s="226"/>
      <c r="K936" s="96"/>
      <c r="L936" s="96"/>
      <c r="M936" s="96"/>
      <c r="N936" s="96"/>
      <c r="O936" s="96">
        <f>G936+K936</f>
        <v>321</v>
      </c>
      <c r="P936" s="96">
        <f>H936+L936</f>
        <v>286</v>
      </c>
      <c r="Q936" s="96">
        <f>I936+M936</f>
        <v>0</v>
      </c>
      <c r="R936" s="96">
        <f>J936+N936</f>
        <v>0</v>
      </c>
    </row>
    <row r="937" spans="1:18" s="135" customFormat="1" ht="57.75" customHeight="1">
      <c r="A937" s="99" t="s">
        <v>362</v>
      </c>
      <c r="B937" s="101" t="s">
        <v>136</v>
      </c>
      <c r="C937" s="101" t="s">
        <v>30</v>
      </c>
      <c r="D937" s="101" t="s">
        <v>39</v>
      </c>
      <c r="E937" s="104" t="s">
        <v>422</v>
      </c>
      <c r="F937" s="101"/>
      <c r="G937" s="226">
        <f>G938</f>
        <v>1999</v>
      </c>
      <c r="H937" s="226">
        <f t="shared" ref="H937:R938" si="655">H938</f>
        <v>1779</v>
      </c>
      <c r="I937" s="226">
        <f t="shared" si="655"/>
        <v>0</v>
      </c>
      <c r="J937" s="226">
        <f t="shared" si="655"/>
        <v>0</v>
      </c>
      <c r="K937" s="96">
        <f>K938</f>
        <v>0</v>
      </c>
      <c r="L937" s="96">
        <f t="shared" si="655"/>
        <v>0</v>
      </c>
      <c r="M937" s="96">
        <f t="shared" si="655"/>
        <v>0</v>
      </c>
      <c r="N937" s="96">
        <f t="shared" si="655"/>
        <v>0</v>
      </c>
      <c r="O937" s="96">
        <f>O938</f>
        <v>1999</v>
      </c>
      <c r="P937" s="96">
        <f t="shared" si="655"/>
        <v>1779</v>
      </c>
      <c r="Q937" s="96">
        <f t="shared" si="655"/>
        <v>0</v>
      </c>
      <c r="R937" s="96">
        <f t="shared" si="655"/>
        <v>0</v>
      </c>
    </row>
    <row r="938" spans="1:18" s="135" customFormat="1" ht="33">
      <c r="A938" s="99" t="s">
        <v>32</v>
      </c>
      <c r="B938" s="101" t="s">
        <v>136</v>
      </c>
      <c r="C938" s="101" t="s">
        <v>30</v>
      </c>
      <c r="D938" s="101" t="s">
        <v>39</v>
      </c>
      <c r="E938" s="104" t="s">
        <v>422</v>
      </c>
      <c r="F938" s="101" t="s">
        <v>33</v>
      </c>
      <c r="G938" s="226">
        <f>G939</f>
        <v>1999</v>
      </c>
      <c r="H938" s="226">
        <f t="shared" si="655"/>
        <v>1779</v>
      </c>
      <c r="I938" s="226">
        <f t="shared" si="655"/>
        <v>0</v>
      </c>
      <c r="J938" s="226">
        <f t="shared" si="655"/>
        <v>0</v>
      </c>
      <c r="K938" s="96">
        <f>K939</f>
        <v>0</v>
      </c>
      <c r="L938" s="96">
        <f t="shared" si="655"/>
        <v>0</v>
      </c>
      <c r="M938" s="96">
        <f t="shared" si="655"/>
        <v>0</v>
      </c>
      <c r="N938" s="96">
        <f t="shared" si="655"/>
        <v>0</v>
      </c>
      <c r="O938" s="96">
        <f>O939</f>
        <v>1999</v>
      </c>
      <c r="P938" s="96">
        <f t="shared" si="655"/>
        <v>1779</v>
      </c>
      <c r="Q938" s="96">
        <f t="shared" si="655"/>
        <v>0</v>
      </c>
      <c r="R938" s="96">
        <f t="shared" si="655"/>
        <v>0</v>
      </c>
    </row>
    <row r="939" spans="1:18" s="135" customFormat="1">
      <c r="A939" s="99" t="s">
        <v>46</v>
      </c>
      <c r="B939" s="101" t="s">
        <v>136</v>
      </c>
      <c r="C939" s="101" t="s">
        <v>30</v>
      </c>
      <c r="D939" s="101" t="s">
        <v>39</v>
      </c>
      <c r="E939" s="104" t="s">
        <v>422</v>
      </c>
      <c r="F939" s="101" t="s">
        <v>52</v>
      </c>
      <c r="G939" s="226">
        <f>220+1779</f>
        <v>1999</v>
      </c>
      <c r="H939" s="226">
        <v>1779</v>
      </c>
      <c r="I939" s="226"/>
      <c r="J939" s="226"/>
      <c r="K939" s="96"/>
      <c r="L939" s="96"/>
      <c r="M939" s="96"/>
      <c r="N939" s="96"/>
      <c r="O939" s="96">
        <f>G939+K939</f>
        <v>1999</v>
      </c>
      <c r="P939" s="96">
        <f>H939+L939</f>
        <v>1779</v>
      </c>
      <c r="Q939" s="96">
        <f>I939+M939</f>
        <v>0</v>
      </c>
      <c r="R939" s="96">
        <f>J939+N939</f>
        <v>0</v>
      </c>
    </row>
    <row r="940" spans="1:18" s="135" customFormat="1" ht="58.5" customHeight="1">
      <c r="A940" s="99" t="s">
        <v>672</v>
      </c>
      <c r="B940" s="101" t="s">
        <v>136</v>
      </c>
      <c r="C940" s="101" t="s">
        <v>30</v>
      </c>
      <c r="D940" s="101" t="s">
        <v>39</v>
      </c>
      <c r="E940" s="104" t="s">
        <v>685</v>
      </c>
      <c r="F940" s="104"/>
      <c r="G940" s="226">
        <f>G941+G943</f>
        <v>628</v>
      </c>
      <c r="H940" s="226">
        <f t="shared" ref="H940:J940" si="656">H941+H943</f>
        <v>559</v>
      </c>
      <c r="I940" s="226">
        <f t="shared" si="656"/>
        <v>0</v>
      </c>
      <c r="J940" s="226">
        <f t="shared" si="656"/>
        <v>0</v>
      </c>
      <c r="K940" s="96">
        <f>K941+K943</f>
        <v>0</v>
      </c>
      <c r="L940" s="96">
        <f t="shared" ref="L940:N940" si="657">L941+L943</f>
        <v>0</v>
      </c>
      <c r="M940" s="96">
        <f t="shared" si="657"/>
        <v>0</v>
      </c>
      <c r="N940" s="96">
        <f t="shared" si="657"/>
        <v>0</v>
      </c>
      <c r="O940" s="96">
        <f>O941+O943</f>
        <v>628</v>
      </c>
      <c r="P940" s="96">
        <f t="shared" ref="P940:R940" si="658">P941+P943</f>
        <v>559</v>
      </c>
      <c r="Q940" s="96">
        <f t="shared" si="658"/>
        <v>0</v>
      </c>
      <c r="R940" s="96">
        <f t="shared" si="658"/>
        <v>0</v>
      </c>
    </row>
    <row r="941" spans="1:18" s="135" customFormat="1" ht="33">
      <c r="A941" s="99" t="s">
        <v>172</v>
      </c>
      <c r="B941" s="101" t="s">
        <v>136</v>
      </c>
      <c r="C941" s="101" t="s">
        <v>30</v>
      </c>
      <c r="D941" s="101" t="s">
        <v>39</v>
      </c>
      <c r="E941" s="104" t="s">
        <v>685</v>
      </c>
      <c r="F941" s="96">
        <v>200</v>
      </c>
      <c r="G941" s="226">
        <f>G942</f>
        <v>563</v>
      </c>
      <c r="H941" s="226">
        <f t="shared" ref="H941:R941" si="659">H942</f>
        <v>501</v>
      </c>
      <c r="I941" s="226">
        <f t="shared" si="659"/>
        <v>0</v>
      </c>
      <c r="J941" s="226">
        <f t="shared" si="659"/>
        <v>0</v>
      </c>
      <c r="K941" s="96">
        <f>K942</f>
        <v>0</v>
      </c>
      <c r="L941" s="96">
        <f t="shared" si="659"/>
        <v>0</v>
      </c>
      <c r="M941" s="96">
        <f t="shared" si="659"/>
        <v>0</v>
      </c>
      <c r="N941" s="96">
        <f t="shared" si="659"/>
        <v>0</v>
      </c>
      <c r="O941" s="96">
        <f>O942</f>
        <v>563</v>
      </c>
      <c r="P941" s="96">
        <f t="shared" si="659"/>
        <v>501</v>
      </c>
      <c r="Q941" s="96">
        <f t="shared" si="659"/>
        <v>0</v>
      </c>
      <c r="R941" s="96">
        <f t="shared" si="659"/>
        <v>0</v>
      </c>
    </row>
    <row r="942" spans="1:18" s="135" customFormat="1" ht="33">
      <c r="A942" s="99" t="s">
        <v>44</v>
      </c>
      <c r="B942" s="101" t="s">
        <v>136</v>
      </c>
      <c r="C942" s="101" t="s">
        <v>30</v>
      </c>
      <c r="D942" s="101" t="s">
        <v>39</v>
      </c>
      <c r="E942" s="104" t="s">
        <v>685</v>
      </c>
      <c r="F942" s="101" t="s">
        <v>51</v>
      </c>
      <c r="G942" s="226">
        <f>62+501</f>
        <v>563</v>
      </c>
      <c r="H942" s="226">
        <v>501</v>
      </c>
      <c r="I942" s="226"/>
      <c r="J942" s="226"/>
      <c r="K942" s="96"/>
      <c r="L942" s="96"/>
      <c r="M942" s="96"/>
      <c r="N942" s="96"/>
      <c r="O942" s="96">
        <f>G942+K942</f>
        <v>563</v>
      </c>
      <c r="P942" s="96">
        <f>H942+L942</f>
        <v>501</v>
      </c>
      <c r="Q942" s="96">
        <f>I942+M942</f>
        <v>0</v>
      </c>
      <c r="R942" s="96">
        <f>J942+N942</f>
        <v>0</v>
      </c>
    </row>
    <row r="943" spans="1:18" s="135" customFormat="1" ht="33">
      <c r="A943" s="99" t="s">
        <v>32</v>
      </c>
      <c r="B943" s="101" t="s">
        <v>136</v>
      </c>
      <c r="C943" s="101" t="s">
        <v>30</v>
      </c>
      <c r="D943" s="101" t="s">
        <v>39</v>
      </c>
      <c r="E943" s="104" t="s">
        <v>685</v>
      </c>
      <c r="F943" s="101" t="s">
        <v>33</v>
      </c>
      <c r="G943" s="226">
        <f>G944</f>
        <v>65</v>
      </c>
      <c r="H943" s="226">
        <f t="shared" ref="H943:R943" si="660">H944</f>
        <v>58</v>
      </c>
      <c r="I943" s="226">
        <f t="shared" si="660"/>
        <v>0</v>
      </c>
      <c r="J943" s="226">
        <f t="shared" si="660"/>
        <v>0</v>
      </c>
      <c r="K943" s="96">
        <f>K944</f>
        <v>0</v>
      </c>
      <c r="L943" s="96">
        <f t="shared" si="660"/>
        <v>0</v>
      </c>
      <c r="M943" s="96">
        <f t="shared" si="660"/>
        <v>0</v>
      </c>
      <c r="N943" s="96">
        <f t="shared" si="660"/>
        <v>0</v>
      </c>
      <c r="O943" s="96">
        <f>O944</f>
        <v>65</v>
      </c>
      <c r="P943" s="96">
        <f t="shared" si="660"/>
        <v>58</v>
      </c>
      <c r="Q943" s="96">
        <f t="shared" si="660"/>
        <v>0</v>
      </c>
      <c r="R943" s="96">
        <f t="shared" si="660"/>
        <v>0</v>
      </c>
    </row>
    <row r="944" spans="1:18" s="135" customFormat="1" ht="24" customHeight="1">
      <c r="A944" s="99" t="s">
        <v>46</v>
      </c>
      <c r="B944" s="101" t="s">
        <v>136</v>
      </c>
      <c r="C944" s="101" t="s">
        <v>30</v>
      </c>
      <c r="D944" s="101" t="s">
        <v>39</v>
      </c>
      <c r="E944" s="104" t="s">
        <v>685</v>
      </c>
      <c r="F944" s="101" t="s">
        <v>52</v>
      </c>
      <c r="G944" s="226">
        <f>7+58</f>
        <v>65</v>
      </c>
      <c r="H944" s="226">
        <v>58</v>
      </c>
      <c r="I944" s="226"/>
      <c r="J944" s="226"/>
      <c r="K944" s="96"/>
      <c r="L944" s="96"/>
      <c r="M944" s="96"/>
      <c r="N944" s="96"/>
      <c r="O944" s="96">
        <f>G944+K944</f>
        <v>65</v>
      </c>
      <c r="P944" s="96">
        <f>H944+L944</f>
        <v>58</v>
      </c>
      <c r="Q944" s="96">
        <f>I944+M944</f>
        <v>0</v>
      </c>
      <c r="R944" s="96">
        <f>J944+N944</f>
        <v>0</v>
      </c>
    </row>
    <row r="945" spans="1:18">
      <c r="A945" s="12" t="s">
        <v>17</v>
      </c>
      <c r="B945" s="10" t="s">
        <v>136</v>
      </c>
      <c r="C945" s="10" t="s">
        <v>30</v>
      </c>
      <c r="D945" s="10" t="s">
        <v>39</v>
      </c>
      <c r="E945" s="9" t="s">
        <v>55</v>
      </c>
      <c r="F945" s="11"/>
      <c r="G945" s="226">
        <f>G946+G950+G958+G961+G964+G967+G970</f>
        <v>0</v>
      </c>
      <c r="H945" s="226">
        <f t="shared" ref="H945:J945" si="661">H946+H950+H958+H961+H964+H967+H970</f>
        <v>0</v>
      </c>
      <c r="I945" s="226">
        <f t="shared" si="661"/>
        <v>19963</v>
      </c>
      <c r="J945" s="226">
        <f t="shared" si="661"/>
        <v>5558</v>
      </c>
      <c r="K945" s="96">
        <f>K946+K950+K958+K961+K964+K967+K970</f>
        <v>0</v>
      </c>
      <c r="L945" s="96">
        <f t="shared" ref="L945:N945" si="662">L946+L950+L958+L961+L964+L967+L970</f>
        <v>0</v>
      </c>
      <c r="M945" s="96">
        <f t="shared" si="662"/>
        <v>0</v>
      </c>
      <c r="N945" s="96">
        <f t="shared" si="662"/>
        <v>0</v>
      </c>
      <c r="O945" s="96">
        <f>O946+O950+O958+O961+O964+O967+O970</f>
        <v>0</v>
      </c>
      <c r="P945" s="96">
        <f t="shared" ref="P945:R945" si="663">P946+P950+P958+P961+P964+P967+P970</f>
        <v>0</v>
      </c>
      <c r="Q945" s="96">
        <f t="shared" si="663"/>
        <v>19963</v>
      </c>
      <c r="R945" s="96">
        <f t="shared" si="663"/>
        <v>5558</v>
      </c>
    </row>
    <row r="946" spans="1:18" ht="33">
      <c r="A946" s="12" t="s">
        <v>54</v>
      </c>
      <c r="B946" s="10">
        <v>920</v>
      </c>
      <c r="C946" s="10" t="s">
        <v>30</v>
      </c>
      <c r="D946" s="10" t="s">
        <v>39</v>
      </c>
      <c r="E946" s="11" t="s">
        <v>63</v>
      </c>
      <c r="F946" s="11"/>
      <c r="G946" s="226">
        <f>G947</f>
        <v>0</v>
      </c>
      <c r="H946" s="226">
        <f t="shared" ref="H946:R948" si="664">H947</f>
        <v>0</v>
      </c>
      <c r="I946" s="226">
        <f t="shared" si="664"/>
        <v>3044</v>
      </c>
      <c r="J946" s="226">
        <f t="shared" si="664"/>
        <v>0</v>
      </c>
      <c r="K946" s="96">
        <f>K947</f>
        <v>0</v>
      </c>
      <c r="L946" s="96">
        <f t="shared" si="664"/>
        <v>0</v>
      </c>
      <c r="M946" s="96">
        <f t="shared" si="664"/>
        <v>0</v>
      </c>
      <c r="N946" s="96">
        <f t="shared" si="664"/>
        <v>0</v>
      </c>
      <c r="O946" s="96">
        <f>O947</f>
        <v>0</v>
      </c>
      <c r="P946" s="96">
        <f t="shared" si="664"/>
        <v>0</v>
      </c>
      <c r="Q946" s="96">
        <f t="shared" si="664"/>
        <v>3044</v>
      </c>
      <c r="R946" s="96">
        <f t="shared" si="664"/>
        <v>0</v>
      </c>
    </row>
    <row r="947" spans="1:18" ht="33">
      <c r="A947" s="12" t="s">
        <v>405</v>
      </c>
      <c r="B947" s="10">
        <v>920</v>
      </c>
      <c r="C947" s="10" t="s">
        <v>30</v>
      </c>
      <c r="D947" s="10" t="s">
        <v>39</v>
      </c>
      <c r="E947" s="11" t="s">
        <v>663</v>
      </c>
      <c r="F947" s="11"/>
      <c r="G947" s="226">
        <f>G948</f>
        <v>0</v>
      </c>
      <c r="H947" s="226">
        <f t="shared" si="664"/>
        <v>0</v>
      </c>
      <c r="I947" s="226">
        <f t="shared" si="664"/>
        <v>3044</v>
      </c>
      <c r="J947" s="226">
        <f t="shared" si="664"/>
        <v>0</v>
      </c>
      <c r="K947" s="96">
        <f>K948</f>
        <v>0</v>
      </c>
      <c r="L947" s="96">
        <f t="shared" si="664"/>
        <v>0</v>
      </c>
      <c r="M947" s="96">
        <f t="shared" si="664"/>
        <v>0</v>
      </c>
      <c r="N947" s="96">
        <f t="shared" si="664"/>
        <v>0</v>
      </c>
      <c r="O947" s="96">
        <f>O948</f>
        <v>0</v>
      </c>
      <c r="P947" s="96">
        <f t="shared" si="664"/>
        <v>0</v>
      </c>
      <c r="Q947" s="96">
        <f t="shared" si="664"/>
        <v>3044</v>
      </c>
      <c r="R947" s="96">
        <f t="shared" si="664"/>
        <v>0</v>
      </c>
    </row>
    <row r="948" spans="1:18" ht="33">
      <c r="A948" s="12" t="s">
        <v>32</v>
      </c>
      <c r="B948" s="10">
        <v>920</v>
      </c>
      <c r="C948" s="10" t="s">
        <v>30</v>
      </c>
      <c r="D948" s="10" t="s">
        <v>39</v>
      </c>
      <c r="E948" s="11" t="s">
        <v>663</v>
      </c>
      <c r="F948" s="11" t="s">
        <v>33</v>
      </c>
      <c r="G948" s="226">
        <f>G949</f>
        <v>0</v>
      </c>
      <c r="H948" s="226">
        <f t="shared" si="664"/>
        <v>0</v>
      </c>
      <c r="I948" s="226">
        <f t="shared" si="664"/>
        <v>3044</v>
      </c>
      <c r="J948" s="226">
        <f t="shared" si="664"/>
        <v>0</v>
      </c>
      <c r="K948" s="96">
        <f>K949</f>
        <v>0</v>
      </c>
      <c r="L948" s="96">
        <f t="shared" si="664"/>
        <v>0</v>
      </c>
      <c r="M948" s="96">
        <f t="shared" si="664"/>
        <v>0</v>
      </c>
      <c r="N948" s="96">
        <f t="shared" si="664"/>
        <v>0</v>
      </c>
      <c r="O948" s="96">
        <f>O949</f>
        <v>0</v>
      </c>
      <c r="P948" s="96">
        <f t="shared" si="664"/>
        <v>0</v>
      </c>
      <c r="Q948" s="96">
        <f t="shared" si="664"/>
        <v>3044</v>
      </c>
      <c r="R948" s="96">
        <f t="shared" si="664"/>
        <v>0</v>
      </c>
    </row>
    <row r="949" spans="1:18">
      <c r="A949" s="12" t="s">
        <v>46</v>
      </c>
      <c r="B949" s="10">
        <v>920</v>
      </c>
      <c r="C949" s="10" t="s">
        <v>30</v>
      </c>
      <c r="D949" s="10" t="s">
        <v>39</v>
      </c>
      <c r="E949" s="11" t="s">
        <v>663</v>
      </c>
      <c r="F949" s="11" t="s">
        <v>52</v>
      </c>
      <c r="G949" s="226"/>
      <c r="H949" s="226"/>
      <c r="I949" s="226">
        <v>3044</v>
      </c>
      <c r="J949" s="226"/>
      <c r="K949" s="96"/>
      <c r="L949" s="96"/>
      <c r="M949" s="96"/>
      <c r="N949" s="96"/>
      <c r="O949" s="96">
        <f>G949+K949</f>
        <v>0</v>
      </c>
      <c r="P949" s="96">
        <f>H949+L949</f>
        <v>0</v>
      </c>
      <c r="Q949" s="96">
        <f>I949+M949</f>
        <v>3044</v>
      </c>
      <c r="R949" s="96">
        <f>J949+N949</f>
        <v>0</v>
      </c>
    </row>
    <row r="950" spans="1:18" ht="33">
      <c r="A950" s="12" t="s">
        <v>62</v>
      </c>
      <c r="B950" s="10" t="s">
        <v>136</v>
      </c>
      <c r="C950" s="10" t="s">
        <v>30</v>
      </c>
      <c r="D950" s="10" t="s">
        <v>39</v>
      </c>
      <c r="E950" s="11" t="s">
        <v>64</v>
      </c>
      <c r="F950" s="10"/>
      <c r="G950" s="226">
        <f>G951</f>
        <v>0</v>
      </c>
      <c r="H950" s="226">
        <f t="shared" ref="H950:R950" si="665">H951</f>
        <v>0</v>
      </c>
      <c r="I950" s="226">
        <f t="shared" si="665"/>
        <v>10674</v>
      </c>
      <c r="J950" s="226">
        <f t="shared" si="665"/>
        <v>0</v>
      </c>
      <c r="K950" s="96">
        <f>K951</f>
        <v>0</v>
      </c>
      <c r="L950" s="96">
        <f t="shared" si="665"/>
        <v>0</v>
      </c>
      <c r="M950" s="96">
        <f t="shared" si="665"/>
        <v>0</v>
      </c>
      <c r="N950" s="96">
        <f t="shared" si="665"/>
        <v>0</v>
      </c>
      <c r="O950" s="96">
        <f>O951</f>
        <v>0</v>
      </c>
      <c r="P950" s="96">
        <f t="shared" si="665"/>
        <v>0</v>
      </c>
      <c r="Q950" s="96">
        <f t="shared" si="665"/>
        <v>10674</v>
      </c>
      <c r="R950" s="96">
        <f t="shared" si="665"/>
        <v>0</v>
      </c>
    </row>
    <row r="951" spans="1:18" ht="33">
      <c r="A951" s="12" t="s">
        <v>405</v>
      </c>
      <c r="B951" s="10" t="s">
        <v>136</v>
      </c>
      <c r="C951" s="10" t="s">
        <v>30</v>
      </c>
      <c r="D951" s="10" t="s">
        <v>39</v>
      </c>
      <c r="E951" s="11" t="s">
        <v>664</v>
      </c>
      <c r="F951" s="10"/>
      <c r="G951" s="226">
        <f>G952+G954+G956</f>
        <v>0</v>
      </c>
      <c r="H951" s="226">
        <f t="shared" ref="H951:J951" si="666">H952+H954+H956</f>
        <v>0</v>
      </c>
      <c r="I951" s="226">
        <f t="shared" si="666"/>
        <v>10674</v>
      </c>
      <c r="J951" s="226">
        <f t="shared" si="666"/>
        <v>0</v>
      </c>
      <c r="K951" s="96">
        <f>K952+K954+K956</f>
        <v>0</v>
      </c>
      <c r="L951" s="96">
        <f t="shared" ref="L951:N951" si="667">L952+L954+L956</f>
        <v>0</v>
      </c>
      <c r="M951" s="96">
        <f t="shared" si="667"/>
        <v>0</v>
      </c>
      <c r="N951" s="96">
        <f t="shared" si="667"/>
        <v>0</v>
      </c>
      <c r="O951" s="96">
        <f>O952+O954+O956</f>
        <v>0</v>
      </c>
      <c r="P951" s="96">
        <f t="shared" ref="P951:R951" si="668">P952+P954+P956</f>
        <v>0</v>
      </c>
      <c r="Q951" s="96">
        <f t="shared" si="668"/>
        <v>10674</v>
      </c>
      <c r="R951" s="96">
        <f t="shared" si="668"/>
        <v>0</v>
      </c>
    </row>
    <row r="952" spans="1:18" ht="75" customHeight="1">
      <c r="A952" s="12" t="s">
        <v>21</v>
      </c>
      <c r="B952" s="10" t="s">
        <v>136</v>
      </c>
      <c r="C952" s="10" t="s">
        <v>30</v>
      </c>
      <c r="D952" s="10" t="s">
        <v>39</v>
      </c>
      <c r="E952" s="11" t="s">
        <v>664</v>
      </c>
      <c r="F952" s="10" t="s">
        <v>22</v>
      </c>
      <c r="G952" s="226">
        <f>G953</f>
        <v>0</v>
      </c>
      <c r="H952" s="226">
        <f t="shared" ref="H952:R952" si="669">H953</f>
        <v>0</v>
      </c>
      <c r="I952" s="226">
        <f t="shared" si="669"/>
        <v>6961</v>
      </c>
      <c r="J952" s="226">
        <f t="shared" si="669"/>
        <v>0</v>
      </c>
      <c r="K952" s="96">
        <f>K953</f>
        <v>0</v>
      </c>
      <c r="L952" s="96">
        <f t="shared" si="669"/>
        <v>0</v>
      </c>
      <c r="M952" s="96">
        <f t="shared" si="669"/>
        <v>0</v>
      </c>
      <c r="N952" s="96">
        <f t="shared" si="669"/>
        <v>0</v>
      </c>
      <c r="O952" s="96">
        <f>O953</f>
        <v>0</v>
      </c>
      <c r="P952" s="96">
        <f t="shared" si="669"/>
        <v>0</v>
      </c>
      <c r="Q952" s="96">
        <f t="shared" si="669"/>
        <v>6961</v>
      </c>
      <c r="R952" s="96">
        <f t="shared" si="669"/>
        <v>0</v>
      </c>
    </row>
    <row r="953" spans="1:18">
      <c r="A953" s="12" t="s">
        <v>45</v>
      </c>
      <c r="B953" s="10" t="s">
        <v>136</v>
      </c>
      <c r="C953" s="10" t="s">
        <v>30</v>
      </c>
      <c r="D953" s="10" t="s">
        <v>39</v>
      </c>
      <c r="E953" s="11" t="s">
        <v>664</v>
      </c>
      <c r="F953" s="10" t="s">
        <v>53</v>
      </c>
      <c r="G953" s="226"/>
      <c r="H953" s="226"/>
      <c r="I953" s="226">
        <v>6961</v>
      </c>
      <c r="J953" s="226"/>
      <c r="K953" s="96"/>
      <c r="L953" s="96"/>
      <c r="M953" s="96"/>
      <c r="N953" s="96"/>
      <c r="O953" s="96">
        <f>G953+K953</f>
        <v>0</v>
      </c>
      <c r="P953" s="96">
        <f>H953+L953</f>
        <v>0</v>
      </c>
      <c r="Q953" s="96">
        <f>I953+M953</f>
        <v>6961</v>
      </c>
      <c r="R953" s="96">
        <f>J953+N953</f>
        <v>0</v>
      </c>
    </row>
    <row r="954" spans="1:18" ht="33">
      <c r="A954" s="12" t="s">
        <v>172</v>
      </c>
      <c r="B954" s="10" t="s">
        <v>136</v>
      </c>
      <c r="C954" s="10" t="s">
        <v>30</v>
      </c>
      <c r="D954" s="10" t="s">
        <v>39</v>
      </c>
      <c r="E954" s="11" t="s">
        <v>664</v>
      </c>
      <c r="F954" s="10" t="s">
        <v>16</v>
      </c>
      <c r="G954" s="226">
        <f>G955</f>
        <v>0</v>
      </c>
      <c r="H954" s="226">
        <f t="shared" ref="H954:R954" si="670">H955</f>
        <v>0</v>
      </c>
      <c r="I954" s="226">
        <f t="shared" si="670"/>
        <v>3698</v>
      </c>
      <c r="J954" s="226">
        <f t="shared" si="670"/>
        <v>0</v>
      </c>
      <c r="K954" s="96">
        <f>K955</f>
        <v>0</v>
      </c>
      <c r="L954" s="96">
        <f t="shared" si="670"/>
        <v>0</v>
      </c>
      <c r="M954" s="96">
        <f t="shared" si="670"/>
        <v>0</v>
      </c>
      <c r="N954" s="96">
        <f t="shared" si="670"/>
        <v>0</v>
      </c>
      <c r="O954" s="96">
        <f>O955</f>
        <v>0</v>
      </c>
      <c r="P954" s="96">
        <f t="shared" si="670"/>
        <v>0</v>
      </c>
      <c r="Q954" s="96">
        <f t="shared" si="670"/>
        <v>3698</v>
      </c>
      <c r="R954" s="96">
        <f t="shared" si="670"/>
        <v>0</v>
      </c>
    </row>
    <row r="955" spans="1:18" ht="33">
      <c r="A955" s="12" t="s">
        <v>44</v>
      </c>
      <c r="B955" s="10" t="s">
        <v>136</v>
      </c>
      <c r="C955" s="10" t="s">
        <v>30</v>
      </c>
      <c r="D955" s="10" t="s">
        <v>39</v>
      </c>
      <c r="E955" s="11" t="s">
        <v>664</v>
      </c>
      <c r="F955" s="10" t="s">
        <v>51</v>
      </c>
      <c r="G955" s="226"/>
      <c r="H955" s="226"/>
      <c r="I955" s="226">
        <v>3698</v>
      </c>
      <c r="J955" s="226"/>
      <c r="K955" s="96"/>
      <c r="L955" s="96"/>
      <c r="M955" s="96"/>
      <c r="N955" s="96"/>
      <c r="O955" s="96">
        <f>G955+K955</f>
        <v>0</v>
      </c>
      <c r="P955" s="96">
        <f>H955+L955</f>
        <v>0</v>
      </c>
      <c r="Q955" s="96">
        <f>I955+M955</f>
        <v>3698</v>
      </c>
      <c r="R955" s="96">
        <f>J955+N955</f>
        <v>0</v>
      </c>
    </row>
    <row r="956" spans="1:18">
      <c r="A956" s="12" t="s">
        <v>19</v>
      </c>
      <c r="B956" s="10" t="s">
        <v>136</v>
      </c>
      <c r="C956" s="10" t="s">
        <v>30</v>
      </c>
      <c r="D956" s="10" t="s">
        <v>39</v>
      </c>
      <c r="E956" s="11" t="s">
        <v>664</v>
      </c>
      <c r="F956" s="10" t="s">
        <v>20</v>
      </c>
      <c r="G956" s="226">
        <f>G957</f>
        <v>0</v>
      </c>
      <c r="H956" s="226">
        <f t="shared" ref="H956:R956" si="671">H957</f>
        <v>0</v>
      </c>
      <c r="I956" s="226">
        <f t="shared" si="671"/>
        <v>15</v>
      </c>
      <c r="J956" s="226">
        <f t="shared" si="671"/>
        <v>0</v>
      </c>
      <c r="K956" s="96">
        <f>K957</f>
        <v>0</v>
      </c>
      <c r="L956" s="96">
        <f t="shared" si="671"/>
        <v>0</v>
      </c>
      <c r="M956" s="96">
        <f t="shared" si="671"/>
        <v>0</v>
      </c>
      <c r="N956" s="96">
        <f t="shared" si="671"/>
        <v>0</v>
      </c>
      <c r="O956" s="96">
        <f>O957</f>
        <v>0</v>
      </c>
      <c r="P956" s="96">
        <f t="shared" si="671"/>
        <v>0</v>
      </c>
      <c r="Q956" s="96">
        <f t="shared" si="671"/>
        <v>15</v>
      </c>
      <c r="R956" s="96">
        <f t="shared" si="671"/>
        <v>0</v>
      </c>
    </row>
    <row r="957" spans="1:18">
      <c r="A957" s="12" t="s">
        <v>48</v>
      </c>
      <c r="B957" s="10" t="s">
        <v>136</v>
      </c>
      <c r="C957" s="10" t="s">
        <v>30</v>
      </c>
      <c r="D957" s="10" t="s">
        <v>39</v>
      </c>
      <c r="E957" s="11" t="s">
        <v>664</v>
      </c>
      <c r="F957" s="10" t="s">
        <v>50</v>
      </c>
      <c r="G957" s="226"/>
      <c r="H957" s="226"/>
      <c r="I957" s="226">
        <v>15</v>
      </c>
      <c r="J957" s="226"/>
      <c r="K957" s="96"/>
      <c r="L957" s="96"/>
      <c r="M957" s="96"/>
      <c r="N957" s="96"/>
      <c r="O957" s="96">
        <f>G957+K957</f>
        <v>0</v>
      </c>
      <c r="P957" s="96">
        <f>H957+L957</f>
        <v>0</v>
      </c>
      <c r="Q957" s="96">
        <f>I957+M957</f>
        <v>15</v>
      </c>
      <c r="R957" s="96">
        <f>J957+N957</f>
        <v>0</v>
      </c>
    </row>
    <row r="958" spans="1:18" ht="56.25" customHeight="1">
      <c r="A958" s="12" t="s">
        <v>363</v>
      </c>
      <c r="B958" s="10" t="s">
        <v>136</v>
      </c>
      <c r="C958" s="10" t="s">
        <v>30</v>
      </c>
      <c r="D958" s="10" t="s">
        <v>39</v>
      </c>
      <c r="E958" s="11" t="s">
        <v>665</v>
      </c>
      <c r="F958" s="10"/>
      <c r="G958" s="226">
        <f>G959</f>
        <v>0</v>
      </c>
      <c r="H958" s="226">
        <f t="shared" ref="H958:R959" si="672">H959</f>
        <v>0</v>
      </c>
      <c r="I958" s="226">
        <f t="shared" si="672"/>
        <v>1420</v>
      </c>
      <c r="J958" s="226">
        <f t="shared" si="672"/>
        <v>1264</v>
      </c>
      <c r="K958" s="96">
        <f>K959</f>
        <v>0</v>
      </c>
      <c r="L958" s="96">
        <f t="shared" si="672"/>
        <v>0</v>
      </c>
      <c r="M958" s="96">
        <f t="shared" si="672"/>
        <v>0</v>
      </c>
      <c r="N958" s="96">
        <f t="shared" si="672"/>
        <v>0</v>
      </c>
      <c r="O958" s="96">
        <f>O959</f>
        <v>0</v>
      </c>
      <c r="P958" s="96">
        <f t="shared" si="672"/>
        <v>0</v>
      </c>
      <c r="Q958" s="96">
        <f t="shared" si="672"/>
        <v>1420</v>
      </c>
      <c r="R958" s="96">
        <f t="shared" si="672"/>
        <v>1264</v>
      </c>
    </row>
    <row r="959" spans="1:18" ht="33">
      <c r="A959" s="12" t="s">
        <v>32</v>
      </c>
      <c r="B959" s="10" t="s">
        <v>136</v>
      </c>
      <c r="C959" s="10" t="s">
        <v>30</v>
      </c>
      <c r="D959" s="10" t="s">
        <v>39</v>
      </c>
      <c r="E959" s="11" t="s">
        <v>665</v>
      </c>
      <c r="F959" s="10" t="s">
        <v>33</v>
      </c>
      <c r="G959" s="226">
        <f>G960</f>
        <v>0</v>
      </c>
      <c r="H959" s="226">
        <f t="shared" si="672"/>
        <v>0</v>
      </c>
      <c r="I959" s="226">
        <f t="shared" si="672"/>
        <v>1420</v>
      </c>
      <c r="J959" s="226">
        <f t="shared" si="672"/>
        <v>1264</v>
      </c>
      <c r="K959" s="96">
        <f>K960</f>
        <v>0</v>
      </c>
      <c r="L959" s="96">
        <f t="shared" si="672"/>
        <v>0</v>
      </c>
      <c r="M959" s="96">
        <f t="shared" si="672"/>
        <v>0</v>
      </c>
      <c r="N959" s="96">
        <f t="shared" si="672"/>
        <v>0</v>
      </c>
      <c r="O959" s="96">
        <f>O960</f>
        <v>0</v>
      </c>
      <c r="P959" s="96">
        <f t="shared" si="672"/>
        <v>0</v>
      </c>
      <c r="Q959" s="96">
        <f t="shared" si="672"/>
        <v>1420</v>
      </c>
      <c r="R959" s="96">
        <f t="shared" si="672"/>
        <v>1264</v>
      </c>
    </row>
    <row r="960" spans="1:18">
      <c r="A960" s="12" t="s">
        <v>46</v>
      </c>
      <c r="B960" s="10" t="s">
        <v>136</v>
      </c>
      <c r="C960" s="10" t="s">
        <v>30</v>
      </c>
      <c r="D960" s="10" t="s">
        <v>39</v>
      </c>
      <c r="E960" s="11" t="s">
        <v>665</v>
      </c>
      <c r="F960" s="10" t="s">
        <v>52</v>
      </c>
      <c r="G960" s="226"/>
      <c r="H960" s="226"/>
      <c r="I960" s="226">
        <f>156+1264</f>
        <v>1420</v>
      </c>
      <c r="J960" s="226">
        <v>1264</v>
      </c>
      <c r="K960" s="96"/>
      <c r="L960" s="96"/>
      <c r="M960" s="96"/>
      <c r="N960" s="96"/>
      <c r="O960" s="96">
        <f>G960+K960</f>
        <v>0</v>
      </c>
      <c r="P960" s="96">
        <f>H960+L960</f>
        <v>0</v>
      </c>
      <c r="Q960" s="96">
        <f>I960+M960</f>
        <v>1420</v>
      </c>
      <c r="R960" s="96">
        <f>J960+N960</f>
        <v>1264</v>
      </c>
    </row>
    <row r="961" spans="1:18" s="135" customFormat="1" ht="66">
      <c r="A961" s="99" t="s">
        <v>364</v>
      </c>
      <c r="B961" s="101" t="s">
        <v>136</v>
      </c>
      <c r="C961" s="101" t="s">
        <v>30</v>
      </c>
      <c r="D961" s="101" t="s">
        <v>39</v>
      </c>
      <c r="E961" s="104" t="s">
        <v>675</v>
      </c>
      <c r="F961" s="104"/>
      <c r="G961" s="226">
        <f>G962</f>
        <v>0</v>
      </c>
      <c r="H961" s="226">
        <f t="shared" ref="H961:R962" si="673">H962</f>
        <v>0</v>
      </c>
      <c r="I961" s="226">
        <f t="shared" si="673"/>
        <v>1875</v>
      </c>
      <c r="J961" s="226">
        <f t="shared" si="673"/>
        <v>1669</v>
      </c>
      <c r="K961" s="96">
        <f>K962</f>
        <v>0</v>
      </c>
      <c r="L961" s="96">
        <f t="shared" si="673"/>
        <v>0</v>
      </c>
      <c r="M961" s="96">
        <f t="shared" si="673"/>
        <v>0</v>
      </c>
      <c r="N961" s="96">
        <f t="shared" si="673"/>
        <v>0</v>
      </c>
      <c r="O961" s="96">
        <f>O962</f>
        <v>0</v>
      </c>
      <c r="P961" s="96">
        <f t="shared" si="673"/>
        <v>0</v>
      </c>
      <c r="Q961" s="96">
        <f t="shared" si="673"/>
        <v>1875</v>
      </c>
      <c r="R961" s="96">
        <f t="shared" si="673"/>
        <v>1669</v>
      </c>
    </row>
    <row r="962" spans="1:18" s="135" customFormat="1" ht="33">
      <c r="A962" s="99" t="s">
        <v>32</v>
      </c>
      <c r="B962" s="101" t="s">
        <v>136</v>
      </c>
      <c r="C962" s="101" t="s">
        <v>30</v>
      </c>
      <c r="D962" s="101" t="s">
        <v>39</v>
      </c>
      <c r="E962" s="104" t="s">
        <v>675</v>
      </c>
      <c r="F962" s="101" t="s">
        <v>33</v>
      </c>
      <c r="G962" s="226">
        <f>G963</f>
        <v>0</v>
      </c>
      <c r="H962" s="226">
        <f t="shared" si="673"/>
        <v>0</v>
      </c>
      <c r="I962" s="226">
        <f t="shared" si="673"/>
        <v>1875</v>
      </c>
      <c r="J962" s="226">
        <f t="shared" si="673"/>
        <v>1669</v>
      </c>
      <c r="K962" s="96">
        <f>K963</f>
        <v>0</v>
      </c>
      <c r="L962" s="96">
        <f t="shared" si="673"/>
        <v>0</v>
      </c>
      <c r="M962" s="96">
        <f t="shared" si="673"/>
        <v>0</v>
      </c>
      <c r="N962" s="96">
        <f t="shared" si="673"/>
        <v>0</v>
      </c>
      <c r="O962" s="96">
        <f>O963</f>
        <v>0</v>
      </c>
      <c r="P962" s="96">
        <f t="shared" si="673"/>
        <v>0</v>
      </c>
      <c r="Q962" s="96">
        <f t="shared" si="673"/>
        <v>1875</v>
      </c>
      <c r="R962" s="96">
        <f t="shared" si="673"/>
        <v>1669</v>
      </c>
    </row>
    <row r="963" spans="1:18" s="135" customFormat="1">
      <c r="A963" s="99" t="s">
        <v>46</v>
      </c>
      <c r="B963" s="101" t="s">
        <v>136</v>
      </c>
      <c r="C963" s="101" t="s">
        <v>30</v>
      </c>
      <c r="D963" s="101" t="s">
        <v>39</v>
      </c>
      <c r="E963" s="104" t="s">
        <v>675</v>
      </c>
      <c r="F963" s="101" t="s">
        <v>52</v>
      </c>
      <c r="G963" s="226"/>
      <c r="H963" s="226"/>
      <c r="I963" s="226">
        <f>206+1669</f>
        <v>1875</v>
      </c>
      <c r="J963" s="226">
        <v>1669</v>
      </c>
      <c r="K963" s="96"/>
      <c r="L963" s="96"/>
      <c r="M963" s="96"/>
      <c r="N963" s="96"/>
      <c r="O963" s="96">
        <f>G963+K963</f>
        <v>0</v>
      </c>
      <c r="P963" s="96">
        <f>H963+L963</f>
        <v>0</v>
      </c>
      <c r="Q963" s="96">
        <f>I963+M963</f>
        <v>1875</v>
      </c>
      <c r="R963" s="96">
        <f>J963+N963</f>
        <v>1669</v>
      </c>
    </row>
    <row r="964" spans="1:18" s="135" customFormat="1" ht="66">
      <c r="A964" s="99" t="s">
        <v>365</v>
      </c>
      <c r="B964" s="101" t="s">
        <v>136</v>
      </c>
      <c r="C964" s="101" t="s">
        <v>30</v>
      </c>
      <c r="D964" s="101" t="s">
        <v>39</v>
      </c>
      <c r="E964" s="104" t="s">
        <v>674</v>
      </c>
      <c r="F964" s="104"/>
      <c r="G964" s="226">
        <f>G965</f>
        <v>0</v>
      </c>
      <c r="H964" s="226">
        <f t="shared" ref="H964:R965" si="674">H965</f>
        <v>0</v>
      </c>
      <c r="I964" s="226">
        <f t="shared" si="674"/>
        <v>322</v>
      </c>
      <c r="J964" s="226">
        <f t="shared" si="674"/>
        <v>286</v>
      </c>
      <c r="K964" s="96">
        <f>K965</f>
        <v>0</v>
      </c>
      <c r="L964" s="96">
        <f t="shared" si="674"/>
        <v>0</v>
      </c>
      <c r="M964" s="96">
        <f t="shared" si="674"/>
        <v>0</v>
      </c>
      <c r="N964" s="96">
        <f t="shared" si="674"/>
        <v>0</v>
      </c>
      <c r="O964" s="96">
        <f>O965</f>
        <v>0</v>
      </c>
      <c r="P964" s="96">
        <f t="shared" si="674"/>
        <v>0</v>
      </c>
      <c r="Q964" s="96">
        <f t="shared" si="674"/>
        <v>322</v>
      </c>
      <c r="R964" s="96">
        <f t="shared" si="674"/>
        <v>286</v>
      </c>
    </row>
    <row r="965" spans="1:18" s="135" customFormat="1" ht="33">
      <c r="A965" s="99" t="s">
        <v>32</v>
      </c>
      <c r="B965" s="101" t="s">
        <v>136</v>
      </c>
      <c r="C965" s="101" t="s">
        <v>30</v>
      </c>
      <c r="D965" s="101" t="s">
        <v>39</v>
      </c>
      <c r="E965" s="104" t="s">
        <v>674</v>
      </c>
      <c r="F965" s="101" t="s">
        <v>33</v>
      </c>
      <c r="G965" s="226">
        <f>G966</f>
        <v>0</v>
      </c>
      <c r="H965" s="226">
        <f t="shared" si="674"/>
        <v>0</v>
      </c>
      <c r="I965" s="226">
        <f t="shared" si="674"/>
        <v>322</v>
      </c>
      <c r="J965" s="226">
        <f t="shared" si="674"/>
        <v>286</v>
      </c>
      <c r="K965" s="96">
        <f>K966</f>
        <v>0</v>
      </c>
      <c r="L965" s="96">
        <f t="shared" si="674"/>
        <v>0</v>
      </c>
      <c r="M965" s="96">
        <f t="shared" si="674"/>
        <v>0</v>
      </c>
      <c r="N965" s="96">
        <f t="shared" si="674"/>
        <v>0</v>
      </c>
      <c r="O965" s="96">
        <f>O966</f>
        <v>0</v>
      </c>
      <c r="P965" s="96">
        <f t="shared" si="674"/>
        <v>0</v>
      </c>
      <c r="Q965" s="96">
        <f t="shared" si="674"/>
        <v>322</v>
      </c>
      <c r="R965" s="96">
        <f t="shared" si="674"/>
        <v>286</v>
      </c>
    </row>
    <row r="966" spans="1:18" s="135" customFormat="1">
      <c r="A966" s="99" t="s">
        <v>46</v>
      </c>
      <c r="B966" s="101" t="s">
        <v>136</v>
      </c>
      <c r="C966" s="101" t="s">
        <v>30</v>
      </c>
      <c r="D966" s="101" t="s">
        <v>39</v>
      </c>
      <c r="E966" s="104" t="s">
        <v>674</v>
      </c>
      <c r="F966" s="101" t="s">
        <v>52</v>
      </c>
      <c r="G966" s="226"/>
      <c r="H966" s="226"/>
      <c r="I966" s="226">
        <f>36+286</f>
        <v>322</v>
      </c>
      <c r="J966" s="226">
        <v>286</v>
      </c>
      <c r="K966" s="96"/>
      <c r="L966" s="96"/>
      <c r="M966" s="96"/>
      <c r="N966" s="96"/>
      <c r="O966" s="96">
        <f>G966+K966</f>
        <v>0</v>
      </c>
      <c r="P966" s="96">
        <f>H966+L966</f>
        <v>0</v>
      </c>
      <c r="Q966" s="96">
        <f>I966+M966</f>
        <v>322</v>
      </c>
      <c r="R966" s="96">
        <f>J966+N966</f>
        <v>286</v>
      </c>
    </row>
    <row r="967" spans="1:18" s="135" customFormat="1" ht="54.75" customHeight="1">
      <c r="A967" s="99" t="s">
        <v>362</v>
      </c>
      <c r="B967" s="101" t="s">
        <v>136</v>
      </c>
      <c r="C967" s="101" t="s">
        <v>30</v>
      </c>
      <c r="D967" s="101" t="s">
        <v>39</v>
      </c>
      <c r="E967" s="104" t="s">
        <v>673</v>
      </c>
      <c r="F967" s="101"/>
      <c r="G967" s="226">
        <f>G968</f>
        <v>0</v>
      </c>
      <c r="H967" s="226">
        <f t="shared" ref="H967:R968" si="675">H968</f>
        <v>0</v>
      </c>
      <c r="I967" s="226">
        <f t="shared" si="675"/>
        <v>2000</v>
      </c>
      <c r="J967" s="226">
        <f t="shared" si="675"/>
        <v>1780</v>
      </c>
      <c r="K967" s="96">
        <f>K968</f>
        <v>0</v>
      </c>
      <c r="L967" s="96">
        <f t="shared" si="675"/>
        <v>0</v>
      </c>
      <c r="M967" s="96">
        <f t="shared" si="675"/>
        <v>0</v>
      </c>
      <c r="N967" s="96">
        <f t="shared" si="675"/>
        <v>0</v>
      </c>
      <c r="O967" s="96">
        <f>O968</f>
        <v>0</v>
      </c>
      <c r="P967" s="96">
        <f t="shared" si="675"/>
        <v>0</v>
      </c>
      <c r="Q967" s="96">
        <f t="shared" si="675"/>
        <v>2000</v>
      </c>
      <c r="R967" s="96">
        <f t="shared" si="675"/>
        <v>1780</v>
      </c>
    </row>
    <row r="968" spans="1:18" s="135" customFormat="1" ht="33">
      <c r="A968" s="99" t="s">
        <v>32</v>
      </c>
      <c r="B968" s="101" t="s">
        <v>136</v>
      </c>
      <c r="C968" s="101" t="s">
        <v>30</v>
      </c>
      <c r="D968" s="101" t="s">
        <v>39</v>
      </c>
      <c r="E968" s="104" t="s">
        <v>673</v>
      </c>
      <c r="F968" s="101" t="s">
        <v>33</v>
      </c>
      <c r="G968" s="226">
        <f>G969</f>
        <v>0</v>
      </c>
      <c r="H968" s="226">
        <f t="shared" si="675"/>
        <v>0</v>
      </c>
      <c r="I968" s="226">
        <f t="shared" si="675"/>
        <v>2000</v>
      </c>
      <c r="J968" s="226">
        <f t="shared" si="675"/>
        <v>1780</v>
      </c>
      <c r="K968" s="96">
        <f>K969</f>
        <v>0</v>
      </c>
      <c r="L968" s="96">
        <f t="shared" si="675"/>
        <v>0</v>
      </c>
      <c r="M968" s="96">
        <f t="shared" si="675"/>
        <v>0</v>
      </c>
      <c r="N968" s="96">
        <f t="shared" si="675"/>
        <v>0</v>
      </c>
      <c r="O968" s="96">
        <f>O969</f>
        <v>0</v>
      </c>
      <c r="P968" s="96">
        <f t="shared" si="675"/>
        <v>0</v>
      </c>
      <c r="Q968" s="96">
        <f t="shared" si="675"/>
        <v>2000</v>
      </c>
      <c r="R968" s="96">
        <f t="shared" si="675"/>
        <v>1780</v>
      </c>
    </row>
    <row r="969" spans="1:18" s="135" customFormat="1">
      <c r="A969" s="99" t="s">
        <v>46</v>
      </c>
      <c r="B969" s="101" t="s">
        <v>136</v>
      </c>
      <c r="C969" s="101" t="s">
        <v>30</v>
      </c>
      <c r="D969" s="101" t="s">
        <v>39</v>
      </c>
      <c r="E969" s="104" t="s">
        <v>673</v>
      </c>
      <c r="F969" s="101" t="s">
        <v>52</v>
      </c>
      <c r="G969" s="226"/>
      <c r="H969" s="226"/>
      <c r="I969" s="226">
        <f>220+1780</f>
        <v>2000</v>
      </c>
      <c r="J969" s="226">
        <v>1780</v>
      </c>
      <c r="K969" s="96"/>
      <c r="L969" s="96"/>
      <c r="M969" s="96"/>
      <c r="N969" s="96"/>
      <c r="O969" s="96">
        <f>G969+K969</f>
        <v>0</v>
      </c>
      <c r="P969" s="96">
        <f>H969+L969</f>
        <v>0</v>
      </c>
      <c r="Q969" s="96">
        <f>I969+M969</f>
        <v>2000</v>
      </c>
      <c r="R969" s="96">
        <f>J969+N969</f>
        <v>1780</v>
      </c>
    </row>
    <row r="970" spans="1:18" s="135" customFormat="1" ht="66">
      <c r="A970" s="99" t="s">
        <v>672</v>
      </c>
      <c r="B970" s="101" t="s">
        <v>136</v>
      </c>
      <c r="C970" s="101" t="s">
        <v>30</v>
      </c>
      <c r="D970" s="101" t="s">
        <v>39</v>
      </c>
      <c r="E970" s="104" t="s">
        <v>684</v>
      </c>
      <c r="F970" s="104"/>
      <c r="G970" s="226">
        <f>G971+G973</f>
        <v>0</v>
      </c>
      <c r="H970" s="226">
        <f t="shared" ref="H970:J970" si="676">H971+H973</f>
        <v>0</v>
      </c>
      <c r="I970" s="226">
        <f t="shared" si="676"/>
        <v>628</v>
      </c>
      <c r="J970" s="226">
        <f t="shared" si="676"/>
        <v>559</v>
      </c>
      <c r="K970" s="96">
        <f>K971+K973</f>
        <v>0</v>
      </c>
      <c r="L970" s="96">
        <f t="shared" ref="L970:N970" si="677">L971+L973</f>
        <v>0</v>
      </c>
      <c r="M970" s="96">
        <f t="shared" si="677"/>
        <v>0</v>
      </c>
      <c r="N970" s="96">
        <f t="shared" si="677"/>
        <v>0</v>
      </c>
      <c r="O970" s="96">
        <f>O971+O973</f>
        <v>0</v>
      </c>
      <c r="P970" s="96">
        <f t="shared" ref="P970:R970" si="678">P971+P973</f>
        <v>0</v>
      </c>
      <c r="Q970" s="96">
        <f t="shared" si="678"/>
        <v>628</v>
      </c>
      <c r="R970" s="96">
        <f t="shared" si="678"/>
        <v>559</v>
      </c>
    </row>
    <row r="971" spans="1:18" s="135" customFormat="1" ht="33">
      <c r="A971" s="99" t="s">
        <v>172</v>
      </c>
      <c r="B971" s="101" t="s">
        <v>136</v>
      </c>
      <c r="C971" s="101" t="s">
        <v>30</v>
      </c>
      <c r="D971" s="101" t="s">
        <v>39</v>
      </c>
      <c r="E971" s="104" t="s">
        <v>684</v>
      </c>
      <c r="F971" s="96">
        <v>200</v>
      </c>
      <c r="G971" s="226">
        <f>G972</f>
        <v>0</v>
      </c>
      <c r="H971" s="226">
        <f t="shared" ref="H971:R971" si="679">H972</f>
        <v>0</v>
      </c>
      <c r="I971" s="226">
        <f t="shared" si="679"/>
        <v>563</v>
      </c>
      <c r="J971" s="226">
        <f t="shared" si="679"/>
        <v>501</v>
      </c>
      <c r="K971" s="96">
        <f>K972</f>
        <v>0</v>
      </c>
      <c r="L971" s="96">
        <f t="shared" si="679"/>
        <v>0</v>
      </c>
      <c r="M971" s="96">
        <f t="shared" si="679"/>
        <v>0</v>
      </c>
      <c r="N971" s="96">
        <f t="shared" si="679"/>
        <v>0</v>
      </c>
      <c r="O971" s="96">
        <f>O972</f>
        <v>0</v>
      </c>
      <c r="P971" s="96">
        <f t="shared" si="679"/>
        <v>0</v>
      </c>
      <c r="Q971" s="96">
        <f t="shared" si="679"/>
        <v>563</v>
      </c>
      <c r="R971" s="96">
        <f t="shared" si="679"/>
        <v>501</v>
      </c>
    </row>
    <row r="972" spans="1:18" s="135" customFormat="1" ht="33">
      <c r="A972" s="99" t="s">
        <v>44</v>
      </c>
      <c r="B972" s="101" t="s">
        <v>136</v>
      </c>
      <c r="C972" s="101" t="s">
        <v>30</v>
      </c>
      <c r="D972" s="101" t="s">
        <v>39</v>
      </c>
      <c r="E972" s="104" t="s">
        <v>684</v>
      </c>
      <c r="F972" s="101" t="s">
        <v>51</v>
      </c>
      <c r="G972" s="226"/>
      <c r="H972" s="226"/>
      <c r="I972" s="226">
        <f>62+501</f>
        <v>563</v>
      </c>
      <c r="J972" s="226">
        <v>501</v>
      </c>
      <c r="K972" s="96"/>
      <c r="L972" s="96"/>
      <c r="M972" s="96"/>
      <c r="N972" s="96"/>
      <c r="O972" s="96">
        <f>G972+K972</f>
        <v>0</v>
      </c>
      <c r="P972" s="96">
        <f>H972+L972</f>
        <v>0</v>
      </c>
      <c r="Q972" s="96">
        <f>I972+M972</f>
        <v>563</v>
      </c>
      <c r="R972" s="96">
        <f>J972+N972</f>
        <v>501</v>
      </c>
    </row>
    <row r="973" spans="1:18" s="135" customFormat="1" ht="33">
      <c r="A973" s="99" t="s">
        <v>32</v>
      </c>
      <c r="B973" s="101" t="s">
        <v>136</v>
      </c>
      <c r="C973" s="101" t="s">
        <v>30</v>
      </c>
      <c r="D973" s="101" t="s">
        <v>39</v>
      </c>
      <c r="E973" s="104" t="s">
        <v>684</v>
      </c>
      <c r="F973" s="101" t="s">
        <v>33</v>
      </c>
      <c r="G973" s="226">
        <f>G974</f>
        <v>0</v>
      </c>
      <c r="H973" s="226">
        <f t="shared" ref="H973:R973" si="680">H974</f>
        <v>0</v>
      </c>
      <c r="I973" s="226">
        <f t="shared" si="680"/>
        <v>65</v>
      </c>
      <c r="J973" s="226">
        <f t="shared" si="680"/>
        <v>58</v>
      </c>
      <c r="K973" s="96">
        <f>K974</f>
        <v>0</v>
      </c>
      <c r="L973" s="96">
        <f t="shared" si="680"/>
        <v>0</v>
      </c>
      <c r="M973" s="96">
        <f t="shared" si="680"/>
        <v>0</v>
      </c>
      <c r="N973" s="96">
        <f t="shared" si="680"/>
        <v>0</v>
      </c>
      <c r="O973" s="96">
        <f>O974</f>
        <v>0</v>
      </c>
      <c r="P973" s="96">
        <f t="shared" si="680"/>
        <v>0</v>
      </c>
      <c r="Q973" s="96">
        <f t="shared" si="680"/>
        <v>65</v>
      </c>
      <c r="R973" s="96">
        <f t="shared" si="680"/>
        <v>58</v>
      </c>
    </row>
    <row r="974" spans="1:18" s="135" customFormat="1" ht="25.5" customHeight="1">
      <c r="A974" s="99" t="s">
        <v>46</v>
      </c>
      <c r="B974" s="101" t="s">
        <v>136</v>
      </c>
      <c r="C974" s="101" t="s">
        <v>30</v>
      </c>
      <c r="D974" s="101" t="s">
        <v>39</v>
      </c>
      <c r="E974" s="104" t="s">
        <v>684</v>
      </c>
      <c r="F974" s="101" t="s">
        <v>52</v>
      </c>
      <c r="G974" s="226"/>
      <c r="H974" s="226"/>
      <c r="I974" s="226">
        <f>7+58</f>
        <v>65</v>
      </c>
      <c r="J974" s="226">
        <v>58</v>
      </c>
      <c r="K974" s="96"/>
      <c r="L974" s="96"/>
      <c r="M974" s="96"/>
      <c r="N974" s="96"/>
      <c r="O974" s="96">
        <f>G974+K974</f>
        <v>0</v>
      </c>
      <c r="P974" s="96">
        <f>H974+L974</f>
        <v>0</v>
      </c>
      <c r="Q974" s="96">
        <f>I974+M974</f>
        <v>65</v>
      </c>
      <c r="R974" s="96">
        <f>J974+N974</f>
        <v>58</v>
      </c>
    </row>
    <row r="975" spans="1:18">
      <c r="A975" s="12"/>
      <c r="B975" s="10"/>
      <c r="C975" s="10"/>
      <c r="D975" s="10"/>
      <c r="E975" s="11"/>
      <c r="F975" s="10"/>
      <c r="G975" s="226"/>
      <c r="H975" s="226"/>
      <c r="I975" s="226"/>
      <c r="J975" s="233"/>
      <c r="K975" s="96"/>
      <c r="L975" s="96"/>
      <c r="M975" s="96"/>
      <c r="N975" s="170"/>
      <c r="O975" s="96"/>
      <c r="P975" s="96"/>
      <c r="Q975" s="96"/>
      <c r="R975" s="170"/>
    </row>
    <row r="976" spans="1:18" ht="18.75">
      <c r="A976" s="25" t="s">
        <v>79</v>
      </c>
      <c r="B976" s="26" t="s">
        <v>136</v>
      </c>
      <c r="C976" s="26" t="s">
        <v>80</v>
      </c>
      <c r="D976" s="26" t="s">
        <v>13</v>
      </c>
      <c r="E976" s="27" t="s">
        <v>141</v>
      </c>
      <c r="F976" s="26" t="s">
        <v>141</v>
      </c>
      <c r="G976" s="238">
        <f t="shared" ref="G976:R976" si="681">G977+G989+G984</f>
        <v>11868</v>
      </c>
      <c r="H976" s="238">
        <f t="shared" si="681"/>
        <v>0</v>
      </c>
      <c r="I976" s="238">
        <f t="shared" si="681"/>
        <v>11868</v>
      </c>
      <c r="J976" s="238">
        <f t="shared" si="681"/>
        <v>0</v>
      </c>
      <c r="K976" s="112">
        <f t="shared" si="681"/>
        <v>0</v>
      </c>
      <c r="L976" s="112">
        <f t="shared" si="681"/>
        <v>0</v>
      </c>
      <c r="M976" s="112">
        <f t="shared" si="681"/>
        <v>0</v>
      </c>
      <c r="N976" s="112">
        <f t="shared" si="681"/>
        <v>0</v>
      </c>
      <c r="O976" s="112">
        <f t="shared" si="681"/>
        <v>11868</v>
      </c>
      <c r="P976" s="112">
        <f t="shared" si="681"/>
        <v>0</v>
      </c>
      <c r="Q976" s="112">
        <f t="shared" si="681"/>
        <v>11868</v>
      </c>
      <c r="R976" s="112">
        <f t="shared" si="681"/>
        <v>0</v>
      </c>
    </row>
    <row r="977" spans="1:18" ht="50.25">
      <c r="A977" s="99" t="s">
        <v>370</v>
      </c>
      <c r="B977" s="36">
        <v>920</v>
      </c>
      <c r="C977" s="10" t="s">
        <v>80</v>
      </c>
      <c r="D977" s="10" t="s">
        <v>13</v>
      </c>
      <c r="E977" s="10" t="s">
        <v>371</v>
      </c>
      <c r="F977" s="10"/>
      <c r="G977" s="242">
        <f>G978</f>
        <v>1796</v>
      </c>
      <c r="H977" s="242">
        <f t="shared" ref="H977:R978" si="682">H978</f>
        <v>0</v>
      </c>
      <c r="I977" s="242">
        <f t="shared" si="682"/>
        <v>0</v>
      </c>
      <c r="J977" s="242">
        <f t="shared" si="682"/>
        <v>0</v>
      </c>
      <c r="K977" s="177">
        <f>K978</f>
        <v>0</v>
      </c>
      <c r="L977" s="177">
        <f t="shared" si="682"/>
        <v>0</v>
      </c>
      <c r="M977" s="177">
        <f t="shared" si="682"/>
        <v>0</v>
      </c>
      <c r="N977" s="177">
        <f t="shared" si="682"/>
        <v>0</v>
      </c>
      <c r="O977" s="177">
        <f>O978</f>
        <v>1796</v>
      </c>
      <c r="P977" s="177">
        <f t="shared" si="682"/>
        <v>0</v>
      </c>
      <c r="Q977" s="177">
        <f t="shared" si="682"/>
        <v>0</v>
      </c>
      <c r="R977" s="177">
        <f t="shared" si="682"/>
        <v>0</v>
      </c>
    </row>
    <row r="978" spans="1:18" ht="18.75">
      <c r="A978" s="12" t="s">
        <v>15</v>
      </c>
      <c r="B978" s="36">
        <v>920</v>
      </c>
      <c r="C978" s="10" t="s">
        <v>80</v>
      </c>
      <c r="D978" s="10" t="s">
        <v>13</v>
      </c>
      <c r="E978" s="10" t="s">
        <v>372</v>
      </c>
      <c r="F978" s="10"/>
      <c r="G978" s="242">
        <f>G979</f>
        <v>1796</v>
      </c>
      <c r="H978" s="242">
        <f t="shared" si="682"/>
        <v>0</v>
      </c>
      <c r="I978" s="242">
        <f t="shared" si="682"/>
        <v>0</v>
      </c>
      <c r="J978" s="242">
        <f t="shared" si="682"/>
        <v>0</v>
      </c>
      <c r="K978" s="177">
        <f>K979</f>
        <v>0</v>
      </c>
      <c r="L978" s="177">
        <f t="shared" si="682"/>
        <v>0</v>
      </c>
      <c r="M978" s="177">
        <f t="shared" si="682"/>
        <v>0</v>
      </c>
      <c r="N978" s="177">
        <f t="shared" si="682"/>
        <v>0</v>
      </c>
      <c r="O978" s="177">
        <f>O979</f>
        <v>1796</v>
      </c>
      <c r="P978" s="177">
        <f t="shared" si="682"/>
        <v>0</v>
      </c>
      <c r="Q978" s="177">
        <f t="shared" si="682"/>
        <v>0</v>
      </c>
      <c r="R978" s="177">
        <f t="shared" si="682"/>
        <v>0</v>
      </c>
    </row>
    <row r="979" spans="1:18" ht="18.75">
      <c r="A979" s="12" t="s">
        <v>82</v>
      </c>
      <c r="B979" s="36">
        <v>920</v>
      </c>
      <c r="C979" s="10" t="s">
        <v>80</v>
      </c>
      <c r="D979" s="10" t="s">
        <v>13</v>
      </c>
      <c r="E979" s="10" t="s">
        <v>503</v>
      </c>
      <c r="F979" s="10"/>
      <c r="G979" s="242">
        <f>G980+G982</f>
        <v>1796</v>
      </c>
      <c r="H979" s="242">
        <f t="shared" ref="H979:J979" si="683">H980+H982</f>
        <v>0</v>
      </c>
      <c r="I979" s="242">
        <f t="shared" si="683"/>
        <v>0</v>
      </c>
      <c r="J979" s="242">
        <f t="shared" si="683"/>
        <v>0</v>
      </c>
      <c r="K979" s="177">
        <f>K980+K982</f>
        <v>0</v>
      </c>
      <c r="L979" s="177">
        <f t="shared" ref="L979:N979" si="684">L980+L982</f>
        <v>0</v>
      </c>
      <c r="M979" s="177">
        <f t="shared" si="684"/>
        <v>0</v>
      </c>
      <c r="N979" s="177">
        <f t="shared" si="684"/>
        <v>0</v>
      </c>
      <c r="O979" s="177">
        <f>O980+O982</f>
        <v>1796</v>
      </c>
      <c r="P979" s="177">
        <f t="shared" ref="P979:R979" si="685">P980+P982</f>
        <v>0</v>
      </c>
      <c r="Q979" s="177">
        <f t="shared" si="685"/>
        <v>0</v>
      </c>
      <c r="R979" s="177">
        <f t="shared" si="685"/>
        <v>0</v>
      </c>
    </row>
    <row r="980" spans="1:18" ht="32.25" hidden="1">
      <c r="A980" s="207" t="s">
        <v>32</v>
      </c>
      <c r="B980" s="88">
        <v>920</v>
      </c>
      <c r="C980" s="89" t="s">
        <v>80</v>
      </c>
      <c r="D980" s="89" t="s">
        <v>13</v>
      </c>
      <c r="E980" s="89" t="s">
        <v>503</v>
      </c>
      <c r="F980" s="89" t="s">
        <v>33</v>
      </c>
      <c r="G980" s="242">
        <f>G981</f>
        <v>0</v>
      </c>
      <c r="H980" s="242">
        <f t="shared" ref="H980:R980" si="686">H981</f>
        <v>0</v>
      </c>
      <c r="I980" s="242">
        <f t="shared" si="686"/>
        <v>0</v>
      </c>
      <c r="J980" s="242">
        <f t="shared" si="686"/>
        <v>0</v>
      </c>
      <c r="K980" s="208">
        <f>K981</f>
        <v>0</v>
      </c>
      <c r="L980" s="208">
        <f t="shared" si="686"/>
        <v>0</v>
      </c>
      <c r="M980" s="208">
        <f t="shared" si="686"/>
        <v>0</v>
      </c>
      <c r="N980" s="208">
        <f t="shared" si="686"/>
        <v>0</v>
      </c>
      <c r="O980" s="208">
        <f>O981</f>
        <v>0</v>
      </c>
      <c r="P980" s="208">
        <f t="shared" si="686"/>
        <v>0</v>
      </c>
      <c r="Q980" s="208">
        <f t="shared" si="686"/>
        <v>0</v>
      </c>
      <c r="R980" s="208">
        <f t="shared" si="686"/>
        <v>0</v>
      </c>
    </row>
    <row r="981" spans="1:18" ht="63.75" hidden="1">
      <c r="A981" s="209" t="s">
        <v>430</v>
      </c>
      <c r="B981" s="88">
        <v>920</v>
      </c>
      <c r="C981" s="89" t="s">
        <v>80</v>
      </c>
      <c r="D981" s="89" t="s">
        <v>13</v>
      </c>
      <c r="E981" s="89" t="s">
        <v>503</v>
      </c>
      <c r="F981" s="89" t="s">
        <v>87</v>
      </c>
      <c r="G981" s="242"/>
      <c r="H981" s="242"/>
      <c r="I981" s="242"/>
      <c r="J981" s="242"/>
      <c r="K981" s="208"/>
      <c r="L981" s="208"/>
      <c r="M981" s="208"/>
      <c r="N981" s="208"/>
      <c r="O981" s="87">
        <f>G981+K981</f>
        <v>0</v>
      </c>
      <c r="P981" s="87">
        <f>H981+L981</f>
        <v>0</v>
      </c>
      <c r="Q981" s="87">
        <f>I981+M981</f>
        <v>0</v>
      </c>
      <c r="R981" s="87">
        <f>J981+N981</f>
        <v>0</v>
      </c>
    </row>
    <row r="982" spans="1:18" ht="18.75">
      <c r="A982" s="12" t="s">
        <v>19</v>
      </c>
      <c r="B982" s="36">
        <v>920</v>
      </c>
      <c r="C982" s="10" t="s">
        <v>80</v>
      </c>
      <c r="D982" s="10" t="s">
        <v>13</v>
      </c>
      <c r="E982" s="10" t="s">
        <v>503</v>
      </c>
      <c r="F982" s="10" t="s">
        <v>20</v>
      </c>
      <c r="G982" s="242">
        <f>G983</f>
        <v>1796</v>
      </c>
      <c r="H982" s="242">
        <f t="shared" ref="H982:R982" si="687">H983</f>
        <v>0</v>
      </c>
      <c r="I982" s="242">
        <f t="shared" si="687"/>
        <v>0</v>
      </c>
      <c r="J982" s="242">
        <f t="shared" si="687"/>
        <v>0</v>
      </c>
      <c r="K982" s="177">
        <f>K983</f>
        <v>0</v>
      </c>
      <c r="L982" s="177">
        <f t="shared" si="687"/>
        <v>0</v>
      </c>
      <c r="M982" s="177">
        <f t="shared" si="687"/>
        <v>0</v>
      </c>
      <c r="N982" s="177">
        <f t="shared" si="687"/>
        <v>0</v>
      </c>
      <c r="O982" s="177">
        <f>O983</f>
        <v>1796</v>
      </c>
      <c r="P982" s="177">
        <f t="shared" si="687"/>
        <v>0</v>
      </c>
      <c r="Q982" s="177">
        <f t="shared" si="687"/>
        <v>0</v>
      </c>
      <c r="R982" s="177">
        <f t="shared" si="687"/>
        <v>0</v>
      </c>
    </row>
    <row r="983" spans="1:18" ht="60.75" customHeight="1">
      <c r="A983" s="12" t="s">
        <v>191</v>
      </c>
      <c r="B983" s="36">
        <v>920</v>
      </c>
      <c r="C983" s="10" t="s">
        <v>80</v>
      </c>
      <c r="D983" s="10" t="s">
        <v>13</v>
      </c>
      <c r="E983" s="10" t="s">
        <v>503</v>
      </c>
      <c r="F983" s="10" t="s">
        <v>142</v>
      </c>
      <c r="G983" s="242">
        <v>1796</v>
      </c>
      <c r="H983" s="242"/>
      <c r="I983" s="242"/>
      <c r="J983" s="242"/>
      <c r="K983" s="177"/>
      <c r="L983" s="177"/>
      <c r="M983" s="177"/>
      <c r="N983" s="177"/>
      <c r="O983" s="96">
        <f>G983+K983</f>
        <v>1796</v>
      </c>
      <c r="P983" s="96">
        <f>H983+L983</f>
        <v>0</v>
      </c>
      <c r="Q983" s="96">
        <f>I983+M983</f>
        <v>0</v>
      </c>
      <c r="R983" s="96">
        <f>J983+N983</f>
        <v>0</v>
      </c>
    </row>
    <row r="984" spans="1:18" s="83" customFormat="1" ht="49.5" hidden="1">
      <c r="A984" s="84" t="s">
        <v>275</v>
      </c>
      <c r="B984" s="89" t="s">
        <v>136</v>
      </c>
      <c r="C984" s="89" t="s">
        <v>80</v>
      </c>
      <c r="D984" s="89" t="s">
        <v>13</v>
      </c>
      <c r="E984" s="91" t="s">
        <v>274</v>
      </c>
      <c r="F984" s="89"/>
      <c r="G984" s="226">
        <f>G985</f>
        <v>0</v>
      </c>
      <c r="H984" s="226"/>
      <c r="I984" s="226">
        <f>I985</f>
        <v>0</v>
      </c>
      <c r="J984" s="239"/>
      <c r="K984" s="87">
        <f>K985</f>
        <v>0</v>
      </c>
      <c r="L984" s="87"/>
      <c r="M984" s="87">
        <f>M985</f>
        <v>0</v>
      </c>
      <c r="N984" s="210"/>
      <c r="O984" s="87">
        <f>O985</f>
        <v>0</v>
      </c>
      <c r="P984" s="87"/>
      <c r="Q984" s="87">
        <f>Q985</f>
        <v>0</v>
      </c>
      <c r="R984" s="210"/>
    </row>
    <row r="985" spans="1:18" s="83" customFormat="1" hidden="1">
      <c r="A985" s="84" t="s">
        <v>15</v>
      </c>
      <c r="B985" s="89" t="s">
        <v>136</v>
      </c>
      <c r="C985" s="89" t="s">
        <v>80</v>
      </c>
      <c r="D985" s="89" t="s">
        <v>13</v>
      </c>
      <c r="E985" s="91" t="s">
        <v>276</v>
      </c>
      <c r="F985" s="89"/>
      <c r="G985" s="226">
        <f>G986</f>
        <v>0</v>
      </c>
      <c r="H985" s="226"/>
      <c r="I985" s="226">
        <f>I986</f>
        <v>0</v>
      </c>
      <c r="J985" s="239"/>
      <c r="K985" s="87">
        <f>K986</f>
        <v>0</v>
      </c>
      <c r="L985" s="87"/>
      <c r="M985" s="87">
        <f>M986</f>
        <v>0</v>
      </c>
      <c r="N985" s="210"/>
      <c r="O985" s="87">
        <f>O986</f>
        <v>0</v>
      </c>
      <c r="P985" s="87"/>
      <c r="Q985" s="87">
        <f>Q986</f>
        <v>0</v>
      </c>
      <c r="R985" s="210"/>
    </row>
    <row r="986" spans="1:18" s="83" customFormat="1" hidden="1">
      <c r="A986" s="84" t="s">
        <v>82</v>
      </c>
      <c r="B986" s="89" t="s">
        <v>136</v>
      </c>
      <c r="C986" s="89" t="s">
        <v>80</v>
      </c>
      <c r="D986" s="89" t="s">
        <v>13</v>
      </c>
      <c r="E986" s="91" t="s">
        <v>336</v>
      </c>
      <c r="F986" s="89"/>
      <c r="G986" s="226">
        <f>G987</f>
        <v>0</v>
      </c>
      <c r="H986" s="226"/>
      <c r="I986" s="226">
        <f>I987</f>
        <v>0</v>
      </c>
      <c r="J986" s="239"/>
      <c r="K986" s="87">
        <f>K987</f>
        <v>0</v>
      </c>
      <c r="L986" s="87"/>
      <c r="M986" s="87">
        <f>M987</f>
        <v>0</v>
      </c>
      <c r="N986" s="210"/>
      <c r="O986" s="87">
        <f>O987</f>
        <v>0</v>
      </c>
      <c r="P986" s="87"/>
      <c r="Q986" s="87">
        <f>Q987</f>
        <v>0</v>
      </c>
      <c r="R986" s="210"/>
    </row>
    <row r="987" spans="1:18" s="83" customFormat="1" ht="33" hidden="1">
      <c r="A987" s="84" t="s">
        <v>172</v>
      </c>
      <c r="B987" s="89" t="s">
        <v>136</v>
      </c>
      <c r="C987" s="89" t="s">
        <v>80</v>
      </c>
      <c r="D987" s="89" t="s">
        <v>13</v>
      </c>
      <c r="E987" s="91" t="s">
        <v>336</v>
      </c>
      <c r="F987" s="89" t="s">
        <v>16</v>
      </c>
      <c r="G987" s="226">
        <f>G988</f>
        <v>0</v>
      </c>
      <c r="H987" s="226"/>
      <c r="I987" s="226">
        <f>I988</f>
        <v>0</v>
      </c>
      <c r="J987" s="239"/>
      <c r="K987" s="87">
        <f>K988</f>
        <v>0</v>
      </c>
      <c r="L987" s="87"/>
      <c r="M987" s="87">
        <f>M988</f>
        <v>0</v>
      </c>
      <c r="N987" s="210"/>
      <c r="O987" s="87">
        <f>O988</f>
        <v>0</v>
      </c>
      <c r="P987" s="87"/>
      <c r="Q987" s="87">
        <f>Q988</f>
        <v>0</v>
      </c>
      <c r="R987" s="210"/>
    </row>
    <row r="988" spans="1:18" s="83" customFormat="1" ht="33" hidden="1">
      <c r="A988" s="84" t="s">
        <v>44</v>
      </c>
      <c r="B988" s="89" t="s">
        <v>136</v>
      </c>
      <c r="C988" s="89" t="s">
        <v>80</v>
      </c>
      <c r="D988" s="89" t="s">
        <v>13</v>
      </c>
      <c r="E988" s="91" t="s">
        <v>336</v>
      </c>
      <c r="F988" s="89" t="s">
        <v>51</v>
      </c>
      <c r="G988" s="226"/>
      <c r="H988" s="226"/>
      <c r="I988" s="226"/>
      <c r="J988" s="226"/>
      <c r="K988" s="87"/>
      <c r="L988" s="87"/>
      <c r="M988" s="87"/>
      <c r="N988" s="87"/>
      <c r="O988" s="87">
        <f>G988+K988</f>
        <v>0</v>
      </c>
      <c r="P988" s="87">
        <f>H988+L988</f>
        <v>0</v>
      </c>
      <c r="Q988" s="87">
        <f>I988+M988</f>
        <v>0</v>
      </c>
      <c r="R988" s="87">
        <f>J988+N988</f>
        <v>0</v>
      </c>
    </row>
    <row r="989" spans="1:18">
      <c r="A989" s="12" t="s">
        <v>17</v>
      </c>
      <c r="B989" s="10" t="s">
        <v>136</v>
      </c>
      <c r="C989" s="10" t="s">
        <v>80</v>
      </c>
      <c r="D989" s="10" t="s">
        <v>13</v>
      </c>
      <c r="E989" s="9" t="s">
        <v>55</v>
      </c>
      <c r="F989" s="10"/>
      <c r="G989" s="226">
        <f t="shared" ref="G989:R990" si="688">G990</f>
        <v>10072</v>
      </c>
      <c r="H989" s="226">
        <f t="shared" si="688"/>
        <v>0</v>
      </c>
      <c r="I989" s="226">
        <f t="shared" si="688"/>
        <v>11868</v>
      </c>
      <c r="J989" s="226">
        <f t="shared" si="688"/>
        <v>0</v>
      </c>
      <c r="K989" s="96">
        <f t="shared" si="688"/>
        <v>0</v>
      </c>
      <c r="L989" s="96">
        <f t="shared" si="688"/>
        <v>0</v>
      </c>
      <c r="M989" s="96">
        <f t="shared" si="688"/>
        <v>0</v>
      </c>
      <c r="N989" s="96">
        <f t="shared" si="688"/>
        <v>0</v>
      </c>
      <c r="O989" s="96">
        <f t="shared" si="688"/>
        <v>10072</v>
      </c>
      <c r="P989" s="96">
        <f t="shared" si="688"/>
        <v>0</v>
      </c>
      <c r="Q989" s="96">
        <f t="shared" si="688"/>
        <v>11868</v>
      </c>
      <c r="R989" s="96">
        <f t="shared" si="688"/>
        <v>0</v>
      </c>
    </row>
    <row r="990" spans="1:18">
      <c r="A990" s="12" t="s">
        <v>15</v>
      </c>
      <c r="B990" s="10" t="s">
        <v>136</v>
      </c>
      <c r="C990" s="10" t="s">
        <v>80</v>
      </c>
      <c r="D990" s="10" t="s">
        <v>13</v>
      </c>
      <c r="E990" s="11" t="s">
        <v>60</v>
      </c>
      <c r="F990" s="10"/>
      <c r="G990" s="226">
        <f t="shared" si="688"/>
        <v>10072</v>
      </c>
      <c r="H990" s="226">
        <f t="shared" si="688"/>
        <v>0</v>
      </c>
      <c r="I990" s="226">
        <f t="shared" si="688"/>
        <v>11868</v>
      </c>
      <c r="J990" s="226">
        <f t="shared" si="688"/>
        <v>0</v>
      </c>
      <c r="K990" s="96">
        <f t="shared" si="688"/>
        <v>0</v>
      </c>
      <c r="L990" s="96">
        <f t="shared" si="688"/>
        <v>0</v>
      </c>
      <c r="M990" s="96">
        <f t="shared" si="688"/>
        <v>0</v>
      </c>
      <c r="N990" s="96">
        <f t="shared" si="688"/>
        <v>0</v>
      </c>
      <c r="O990" s="96">
        <f t="shared" si="688"/>
        <v>10072</v>
      </c>
      <c r="P990" s="96">
        <f t="shared" si="688"/>
        <v>0</v>
      </c>
      <c r="Q990" s="96">
        <f t="shared" si="688"/>
        <v>11868</v>
      </c>
      <c r="R990" s="96">
        <f t="shared" si="688"/>
        <v>0</v>
      </c>
    </row>
    <row r="991" spans="1:18">
      <c r="A991" s="12" t="s">
        <v>82</v>
      </c>
      <c r="B991" s="10" t="s">
        <v>136</v>
      </c>
      <c r="C991" s="10" t="s">
        <v>80</v>
      </c>
      <c r="D991" s="10" t="s">
        <v>13</v>
      </c>
      <c r="E991" s="11" t="s">
        <v>81</v>
      </c>
      <c r="F991" s="10"/>
      <c r="G991" s="226">
        <f t="shared" ref="G991:J991" si="689">G992+G994</f>
        <v>10072</v>
      </c>
      <c r="H991" s="226">
        <f t="shared" si="689"/>
        <v>0</v>
      </c>
      <c r="I991" s="226">
        <f t="shared" si="689"/>
        <v>11868</v>
      </c>
      <c r="J991" s="226">
        <f t="shared" si="689"/>
        <v>0</v>
      </c>
      <c r="K991" s="96">
        <f t="shared" ref="K991:R991" si="690">K992+K994</f>
        <v>0</v>
      </c>
      <c r="L991" s="96">
        <f t="shared" si="690"/>
        <v>0</v>
      </c>
      <c r="M991" s="96">
        <f t="shared" si="690"/>
        <v>0</v>
      </c>
      <c r="N991" s="96">
        <f t="shared" si="690"/>
        <v>0</v>
      </c>
      <c r="O991" s="96">
        <f t="shared" si="690"/>
        <v>10072</v>
      </c>
      <c r="P991" s="96">
        <f t="shared" si="690"/>
        <v>0</v>
      </c>
      <c r="Q991" s="96">
        <f t="shared" si="690"/>
        <v>11868</v>
      </c>
      <c r="R991" s="96">
        <f t="shared" si="690"/>
        <v>0</v>
      </c>
    </row>
    <row r="992" spans="1:18" ht="33">
      <c r="A992" s="12" t="s">
        <v>172</v>
      </c>
      <c r="B992" s="10" t="s">
        <v>136</v>
      </c>
      <c r="C992" s="10" t="s">
        <v>80</v>
      </c>
      <c r="D992" s="10" t="s">
        <v>13</v>
      </c>
      <c r="E992" s="11" t="s">
        <v>81</v>
      </c>
      <c r="F992" s="10" t="s">
        <v>16</v>
      </c>
      <c r="G992" s="226">
        <f t="shared" ref="G992:R992" si="691">G993</f>
        <v>10072</v>
      </c>
      <c r="H992" s="226">
        <f t="shared" si="691"/>
        <v>0</v>
      </c>
      <c r="I992" s="226">
        <f t="shared" si="691"/>
        <v>10072</v>
      </c>
      <c r="J992" s="226">
        <f t="shared" si="691"/>
        <v>0</v>
      </c>
      <c r="K992" s="96">
        <f t="shared" si="691"/>
        <v>0</v>
      </c>
      <c r="L992" s="96">
        <f t="shared" si="691"/>
        <v>0</v>
      </c>
      <c r="M992" s="96">
        <f t="shared" si="691"/>
        <v>0</v>
      </c>
      <c r="N992" s="96">
        <f t="shared" si="691"/>
        <v>0</v>
      </c>
      <c r="O992" s="96">
        <f t="shared" si="691"/>
        <v>10072</v>
      </c>
      <c r="P992" s="96">
        <f t="shared" si="691"/>
        <v>0</v>
      </c>
      <c r="Q992" s="96">
        <f t="shared" si="691"/>
        <v>10072</v>
      </c>
      <c r="R992" s="96">
        <f t="shared" si="691"/>
        <v>0</v>
      </c>
    </row>
    <row r="993" spans="1:18" ht="33">
      <c r="A993" s="12" t="s">
        <v>44</v>
      </c>
      <c r="B993" s="10" t="s">
        <v>136</v>
      </c>
      <c r="C993" s="10" t="s">
        <v>80</v>
      </c>
      <c r="D993" s="10" t="s">
        <v>13</v>
      </c>
      <c r="E993" s="11" t="s">
        <v>81</v>
      </c>
      <c r="F993" s="10" t="s">
        <v>51</v>
      </c>
      <c r="G993" s="226">
        <v>10072</v>
      </c>
      <c r="H993" s="226"/>
      <c r="I993" s="226">
        <v>10072</v>
      </c>
      <c r="J993" s="226"/>
      <c r="K993" s="96"/>
      <c r="L993" s="96"/>
      <c r="M993" s="96"/>
      <c r="N993" s="96"/>
      <c r="O993" s="96">
        <f>G993+K993</f>
        <v>10072</v>
      </c>
      <c r="P993" s="96">
        <f>H993+L993</f>
        <v>0</v>
      </c>
      <c r="Q993" s="96">
        <f>I993+M993</f>
        <v>10072</v>
      </c>
      <c r="R993" s="96">
        <f>J993+N993</f>
        <v>0</v>
      </c>
    </row>
    <row r="994" spans="1:18" s="83" customFormat="1">
      <c r="A994" s="99" t="s">
        <v>19</v>
      </c>
      <c r="B994" s="103">
        <v>920</v>
      </c>
      <c r="C994" s="101" t="s">
        <v>80</v>
      </c>
      <c r="D994" s="101" t="s">
        <v>13</v>
      </c>
      <c r="E994" s="101" t="s">
        <v>81</v>
      </c>
      <c r="F994" s="101" t="s">
        <v>20</v>
      </c>
      <c r="G994" s="226">
        <f t="shared" ref="G994:R994" si="692">G995</f>
        <v>0</v>
      </c>
      <c r="H994" s="226">
        <f t="shared" si="692"/>
        <v>0</v>
      </c>
      <c r="I994" s="226">
        <f t="shared" si="692"/>
        <v>1796</v>
      </c>
      <c r="J994" s="226">
        <f t="shared" si="692"/>
        <v>0</v>
      </c>
      <c r="K994" s="96">
        <f t="shared" si="692"/>
        <v>0</v>
      </c>
      <c r="L994" s="96">
        <f t="shared" si="692"/>
        <v>0</v>
      </c>
      <c r="M994" s="96">
        <f t="shared" si="692"/>
        <v>0</v>
      </c>
      <c r="N994" s="96">
        <f t="shared" si="692"/>
        <v>0</v>
      </c>
      <c r="O994" s="96">
        <f t="shared" si="692"/>
        <v>0</v>
      </c>
      <c r="P994" s="96">
        <f t="shared" si="692"/>
        <v>0</v>
      </c>
      <c r="Q994" s="96">
        <f t="shared" si="692"/>
        <v>1796</v>
      </c>
      <c r="R994" s="96">
        <f t="shared" si="692"/>
        <v>0</v>
      </c>
    </row>
    <row r="995" spans="1:18" s="83" customFormat="1" ht="58.5" customHeight="1">
      <c r="A995" s="99" t="s">
        <v>191</v>
      </c>
      <c r="B995" s="103">
        <v>920</v>
      </c>
      <c r="C995" s="101" t="s">
        <v>80</v>
      </c>
      <c r="D995" s="101" t="s">
        <v>13</v>
      </c>
      <c r="E995" s="101" t="s">
        <v>81</v>
      </c>
      <c r="F995" s="101" t="s">
        <v>142</v>
      </c>
      <c r="G995" s="226"/>
      <c r="H995" s="226"/>
      <c r="I995" s="226">
        <v>1796</v>
      </c>
      <c r="J995" s="226"/>
      <c r="K995" s="96"/>
      <c r="L995" s="96"/>
      <c r="M995" s="96"/>
      <c r="N995" s="96"/>
      <c r="O995" s="96">
        <f>G995+K995</f>
        <v>0</v>
      </c>
      <c r="P995" s="96">
        <f>H995+L995</f>
        <v>0</v>
      </c>
      <c r="Q995" s="96">
        <f>I995+M995</f>
        <v>1796</v>
      </c>
      <c r="R995" s="96">
        <f>J995+N995</f>
        <v>0</v>
      </c>
    </row>
    <row r="996" spans="1:18">
      <c r="A996" s="12"/>
      <c r="B996" s="45"/>
      <c r="C996" s="10"/>
      <c r="D996" s="10"/>
      <c r="E996" s="10"/>
      <c r="F996" s="10"/>
      <c r="G996" s="226"/>
      <c r="H996" s="226"/>
      <c r="I996" s="226"/>
      <c r="J996" s="226"/>
      <c r="K996" s="96"/>
      <c r="L996" s="96"/>
      <c r="M996" s="96"/>
      <c r="N996" s="96"/>
      <c r="O996" s="96"/>
      <c r="P996" s="96"/>
      <c r="Q996" s="96"/>
      <c r="R996" s="96"/>
    </row>
    <row r="997" spans="1:18" ht="18.75">
      <c r="A997" s="25" t="s">
        <v>127</v>
      </c>
      <c r="B997" s="26" t="s">
        <v>136</v>
      </c>
      <c r="C997" s="26" t="s">
        <v>80</v>
      </c>
      <c r="D997" s="26" t="s">
        <v>27</v>
      </c>
      <c r="E997" s="27" t="s">
        <v>141</v>
      </c>
      <c r="F997" s="26" t="s">
        <v>141</v>
      </c>
      <c r="G997" s="238">
        <f t="shared" ref="G997:H997" si="693">G1003+G1008+G1013+G998</f>
        <v>21732</v>
      </c>
      <c r="H997" s="238">
        <f t="shared" si="693"/>
        <v>0</v>
      </c>
      <c r="I997" s="238">
        <f>I1003+I1008+I1013+I998</f>
        <v>21732</v>
      </c>
      <c r="J997" s="238">
        <f t="shared" ref="J997:L997" si="694">J1003+J1008+J1013+J998</f>
        <v>0</v>
      </c>
      <c r="K997" s="112">
        <f t="shared" si="694"/>
        <v>0</v>
      </c>
      <c r="L997" s="112">
        <f t="shared" si="694"/>
        <v>0</v>
      </c>
      <c r="M997" s="112">
        <f>M1003+M1008+M1013+M998</f>
        <v>0</v>
      </c>
      <c r="N997" s="112">
        <f t="shared" ref="N997:P997" si="695">N1003+N1008+N1013+N998</f>
        <v>0</v>
      </c>
      <c r="O997" s="112">
        <f t="shared" si="695"/>
        <v>21732</v>
      </c>
      <c r="P997" s="112">
        <f t="shared" si="695"/>
        <v>0</v>
      </c>
      <c r="Q997" s="112">
        <f>Q1003+Q1008+Q1013+Q998</f>
        <v>21732</v>
      </c>
      <c r="R997" s="112">
        <f t="shared" ref="R997" si="696">R1003+R1008+R1013+R998</f>
        <v>0</v>
      </c>
    </row>
    <row r="998" spans="1:18" s="83" customFormat="1" ht="49.5" hidden="1">
      <c r="A998" s="84" t="s">
        <v>370</v>
      </c>
      <c r="B998" s="89" t="s">
        <v>136</v>
      </c>
      <c r="C998" s="89" t="s">
        <v>80</v>
      </c>
      <c r="D998" s="89" t="s">
        <v>27</v>
      </c>
      <c r="E998" s="89" t="s">
        <v>371</v>
      </c>
      <c r="F998" s="89"/>
      <c r="G998" s="226">
        <f t="shared" ref="G998:R1001" si="697">G999</f>
        <v>0</v>
      </c>
      <c r="H998" s="226">
        <f t="shared" si="697"/>
        <v>0</v>
      </c>
      <c r="I998" s="226">
        <f t="shared" si="697"/>
        <v>0</v>
      </c>
      <c r="J998" s="226">
        <f t="shared" si="697"/>
        <v>0</v>
      </c>
      <c r="K998" s="87">
        <f t="shared" si="697"/>
        <v>0</v>
      </c>
      <c r="L998" s="87">
        <f t="shared" si="697"/>
        <v>0</v>
      </c>
      <c r="M998" s="87">
        <f t="shared" si="697"/>
        <v>0</v>
      </c>
      <c r="N998" s="87">
        <f t="shared" si="697"/>
        <v>0</v>
      </c>
      <c r="O998" s="87">
        <f t="shared" si="697"/>
        <v>0</v>
      </c>
      <c r="P998" s="87">
        <f t="shared" si="697"/>
        <v>0</v>
      </c>
      <c r="Q998" s="87">
        <f t="shared" si="697"/>
        <v>0</v>
      </c>
      <c r="R998" s="87">
        <f t="shared" si="697"/>
        <v>0</v>
      </c>
    </row>
    <row r="999" spans="1:18" s="83" customFormat="1" hidden="1">
      <c r="A999" s="84" t="s">
        <v>15</v>
      </c>
      <c r="B999" s="89" t="s">
        <v>136</v>
      </c>
      <c r="C999" s="89" t="s">
        <v>80</v>
      </c>
      <c r="D999" s="89" t="s">
        <v>27</v>
      </c>
      <c r="E999" s="89" t="s">
        <v>372</v>
      </c>
      <c r="F999" s="89"/>
      <c r="G999" s="226">
        <f t="shared" si="697"/>
        <v>0</v>
      </c>
      <c r="H999" s="226">
        <f t="shared" si="697"/>
        <v>0</v>
      </c>
      <c r="I999" s="226">
        <f t="shared" si="697"/>
        <v>0</v>
      </c>
      <c r="J999" s="226">
        <f t="shared" si="697"/>
        <v>0</v>
      </c>
      <c r="K999" s="87">
        <f t="shared" si="697"/>
        <v>0</v>
      </c>
      <c r="L999" s="87">
        <f t="shared" si="697"/>
        <v>0</v>
      </c>
      <c r="M999" s="87">
        <f t="shared" si="697"/>
        <v>0</v>
      </c>
      <c r="N999" s="87">
        <f t="shared" si="697"/>
        <v>0</v>
      </c>
      <c r="O999" s="87">
        <f t="shared" si="697"/>
        <v>0</v>
      </c>
      <c r="P999" s="87">
        <f t="shared" si="697"/>
        <v>0</v>
      </c>
      <c r="Q999" s="87">
        <f t="shared" si="697"/>
        <v>0</v>
      </c>
      <c r="R999" s="87">
        <f t="shared" si="697"/>
        <v>0</v>
      </c>
    </row>
    <row r="1000" spans="1:18" s="83" customFormat="1" hidden="1">
      <c r="A1000" s="84" t="s">
        <v>144</v>
      </c>
      <c r="B1000" s="89" t="s">
        <v>136</v>
      </c>
      <c r="C1000" s="89" t="s">
        <v>80</v>
      </c>
      <c r="D1000" s="89" t="s">
        <v>27</v>
      </c>
      <c r="E1000" s="89" t="s">
        <v>373</v>
      </c>
      <c r="F1000" s="89"/>
      <c r="G1000" s="226">
        <f t="shared" si="697"/>
        <v>0</v>
      </c>
      <c r="H1000" s="226">
        <f t="shared" si="697"/>
        <v>0</v>
      </c>
      <c r="I1000" s="226">
        <f t="shared" si="697"/>
        <v>0</v>
      </c>
      <c r="J1000" s="226">
        <f t="shared" si="697"/>
        <v>0</v>
      </c>
      <c r="K1000" s="87">
        <f t="shared" si="697"/>
        <v>0</v>
      </c>
      <c r="L1000" s="87">
        <f t="shared" si="697"/>
        <v>0</v>
      </c>
      <c r="M1000" s="87">
        <f t="shared" si="697"/>
        <v>0</v>
      </c>
      <c r="N1000" s="87">
        <f t="shared" si="697"/>
        <v>0</v>
      </c>
      <c r="O1000" s="87">
        <f t="shared" si="697"/>
        <v>0</v>
      </c>
      <c r="P1000" s="87">
        <f t="shared" si="697"/>
        <v>0</v>
      </c>
      <c r="Q1000" s="87">
        <f t="shared" si="697"/>
        <v>0</v>
      </c>
      <c r="R1000" s="87">
        <f t="shared" si="697"/>
        <v>0</v>
      </c>
    </row>
    <row r="1001" spans="1:18" s="83" customFormat="1" hidden="1">
      <c r="A1001" s="84" t="s">
        <v>19</v>
      </c>
      <c r="B1001" s="89" t="s">
        <v>136</v>
      </c>
      <c r="C1001" s="89" t="s">
        <v>80</v>
      </c>
      <c r="D1001" s="89" t="s">
        <v>27</v>
      </c>
      <c r="E1001" s="89" t="s">
        <v>373</v>
      </c>
      <c r="F1001" s="89" t="s">
        <v>20</v>
      </c>
      <c r="G1001" s="226">
        <f t="shared" si="697"/>
        <v>0</v>
      </c>
      <c r="H1001" s="226">
        <f t="shared" si="697"/>
        <v>0</v>
      </c>
      <c r="I1001" s="226">
        <f t="shared" si="697"/>
        <v>0</v>
      </c>
      <c r="J1001" s="226">
        <f t="shared" si="697"/>
        <v>0</v>
      </c>
      <c r="K1001" s="87">
        <f t="shared" si="697"/>
        <v>0</v>
      </c>
      <c r="L1001" s="87">
        <f t="shared" si="697"/>
        <v>0</v>
      </c>
      <c r="M1001" s="87">
        <f t="shared" si="697"/>
        <v>0</v>
      </c>
      <c r="N1001" s="87">
        <f t="shared" si="697"/>
        <v>0</v>
      </c>
      <c r="O1001" s="87">
        <f t="shared" si="697"/>
        <v>0</v>
      </c>
      <c r="P1001" s="87">
        <f t="shared" si="697"/>
        <v>0</v>
      </c>
      <c r="Q1001" s="87">
        <f t="shared" si="697"/>
        <v>0</v>
      </c>
      <c r="R1001" s="87">
        <f t="shared" si="697"/>
        <v>0</v>
      </c>
    </row>
    <row r="1002" spans="1:18" s="83" customFormat="1" ht="66" hidden="1">
      <c r="A1002" s="84" t="s">
        <v>191</v>
      </c>
      <c r="B1002" s="89" t="s">
        <v>136</v>
      </c>
      <c r="C1002" s="89" t="s">
        <v>80</v>
      </c>
      <c r="D1002" s="89" t="s">
        <v>27</v>
      </c>
      <c r="E1002" s="89" t="s">
        <v>373</v>
      </c>
      <c r="F1002" s="89" t="s">
        <v>142</v>
      </c>
      <c r="G1002" s="226"/>
      <c r="H1002" s="226"/>
      <c r="I1002" s="226"/>
      <c r="J1002" s="226"/>
      <c r="K1002" s="87"/>
      <c r="L1002" s="87"/>
      <c r="M1002" s="87"/>
      <c r="N1002" s="87"/>
      <c r="O1002" s="87">
        <f>G1002+K1002</f>
        <v>0</v>
      </c>
      <c r="P1002" s="87">
        <f>H1002+L1002</f>
        <v>0</v>
      </c>
      <c r="Q1002" s="87">
        <f>I1002+M1002</f>
        <v>0</v>
      </c>
      <c r="R1002" s="87">
        <f>J1002+N1002</f>
        <v>0</v>
      </c>
    </row>
    <row r="1003" spans="1:18" s="83" customFormat="1" ht="49.5" hidden="1">
      <c r="A1003" s="84" t="s">
        <v>275</v>
      </c>
      <c r="B1003" s="89" t="s">
        <v>136</v>
      </c>
      <c r="C1003" s="89" t="s">
        <v>80</v>
      </c>
      <c r="D1003" s="89" t="s">
        <v>27</v>
      </c>
      <c r="E1003" s="91" t="s">
        <v>274</v>
      </c>
      <c r="F1003" s="89"/>
      <c r="G1003" s="226">
        <f t="shared" ref="G1003:R1011" si="698">G1004</f>
        <v>0</v>
      </c>
      <c r="H1003" s="226">
        <f t="shared" si="698"/>
        <v>0</v>
      </c>
      <c r="I1003" s="226">
        <f t="shared" si="698"/>
        <v>0</v>
      </c>
      <c r="J1003" s="226">
        <f t="shared" si="698"/>
        <v>0</v>
      </c>
      <c r="K1003" s="87">
        <f t="shared" si="698"/>
        <v>0</v>
      </c>
      <c r="L1003" s="87">
        <f t="shared" si="698"/>
        <v>0</v>
      </c>
      <c r="M1003" s="87">
        <f t="shared" si="698"/>
        <v>0</v>
      </c>
      <c r="N1003" s="87">
        <f t="shared" si="698"/>
        <v>0</v>
      </c>
      <c r="O1003" s="87">
        <f t="shared" si="698"/>
        <v>0</v>
      </c>
      <c r="P1003" s="87">
        <f t="shared" si="698"/>
        <v>0</v>
      </c>
      <c r="Q1003" s="87">
        <f t="shared" si="698"/>
        <v>0</v>
      </c>
      <c r="R1003" s="87">
        <f t="shared" si="698"/>
        <v>0</v>
      </c>
    </row>
    <row r="1004" spans="1:18" s="83" customFormat="1" hidden="1">
      <c r="A1004" s="84" t="s">
        <v>15</v>
      </c>
      <c r="B1004" s="89" t="s">
        <v>136</v>
      </c>
      <c r="C1004" s="89" t="s">
        <v>80</v>
      </c>
      <c r="D1004" s="89" t="s">
        <v>27</v>
      </c>
      <c r="E1004" s="91" t="s">
        <v>276</v>
      </c>
      <c r="F1004" s="89"/>
      <c r="G1004" s="226">
        <f t="shared" si="698"/>
        <v>0</v>
      </c>
      <c r="H1004" s="226">
        <f t="shared" si="698"/>
        <v>0</v>
      </c>
      <c r="I1004" s="226">
        <f t="shared" si="698"/>
        <v>0</v>
      </c>
      <c r="J1004" s="226">
        <f t="shared" si="698"/>
        <v>0</v>
      </c>
      <c r="K1004" s="87">
        <f t="shared" si="698"/>
        <v>0</v>
      </c>
      <c r="L1004" s="87">
        <f t="shared" si="698"/>
        <v>0</v>
      </c>
      <c r="M1004" s="87">
        <f t="shared" si="698"/>
        <v>0</v>
      </c>
      <c r="N1004" s="87">
        <f t="shared" si="698"/>
        <v>0</v>
      </c>
      <c r="O1004" s="87">
        <f t="shared" si="698"/>
        <v>0</v>
      </c>
      <c r="P1004" s="87">
        <f t="shared" si="698"/>
        <v>0</v>
      </c>
      <c r="Q1004" s="87">
        <f t="shared" si="698"/>
        <v>0</v>
      </c>
      <c r="R1004" s="87">
        <f t="shared" si="698"/>
        <v>0</v>
      </c>
    </row>
    <row r="1005" spans="1:18" s="83" customFormat="1" hidden="1">
      <c r="A1005" s="84" t="s">
        <v>144</v>
      </c>
      <c r="B1005" s="89" t="s">
        <v>136</v>
      </c>
      <c r="C1005" s="89" t="s">
        <v>80</v>
      </c>
      <c r="D1005" s="89" t="s">
        <v>27</v>
      </c>
      <c r="E1005" s="91" t="s">
        <v>277</v>
      </c>
      <c r="F1005" s="89"/>
      <c r="G1005" s="226">
        <f t="shared" si="698"/>
        <v>0</v>
      </c>
      <c r="H1005" s="226">
        <f t="shared" si="698"/>
        <v>0</v>
      </c>
      <c r="I1005" s="226">
        <f t="shared" si="698"/>
        <v>0</v>
      </c>
      <c r="J1005" s="226">
        <f t="shared" si="698"/>
        <v>0</v>
      </c>
      <c r="K1005" s="87">
        <f t="shared" si="698"/>
        <v>0</v>
      </c>
      <c r="L1005" s="87">
        <f t="shared" si="698"/>
        <v>0</v>
      </c>
      <c r="M1005" s="87">
        <f t="shared" si="698"/>
        <v>0</v>
      </c>
      <c r="N1005" s="87">
        <f t="shared" si="698"/>
        <v>0</v>
      </c>
      <c r="O1005" s="87">
        <f t="shared" si="698"/>
        <v>0</v>
      </c>
      <c r="P1005" s="87">
        <f t="shared" si="698"/>
        <v>0</v>
      </c>
      <c r="Q1005" s="87">
        <f t="shared" si="698"/>
        <v>0</v>
      </c>
      <c r="R1005" s="87">
        <f t="shared" si="698"/>
        <v>0</v>
      </c>
    </row>
    <row r="1006" spans="1:18" s="83" customFormat="1" ht="33" hidden="1">
      <c r="A1006" s="84" t="s">
        <v>172</v>
      </c>
      <c r="B1006" s="89" t="s">
        <v>136</v>
      </c>
      <c r="C1006" s="89" t="s">
        <v>80</v>
      </c>
      <c r="D1006" s="89" t="s">
        <v>27</v>
      </c>
      <c r="E1006" s="91" t="s">
        <v>277</v>
      </c>
      <c r="F1006" s="89" t="s">
        <v>16</v>
      </c>
      <c r="G1006" s="226">
        <f t="shared" si="698"/>
        <v>0</v>
      </c>
      <c r="H1006" s="226">
        <f t="shared" si="698"/>
        <v>0</v>
      </c>
      <c r="I1006" s="226">
        <f t="shared" si="698"/>
        <v>0</v>
      </c>
      <c r="J1006" s="226">
        <f t="shared" si="698"/>
        <v>0</v>
      </c>
      <c r="K1006" s="87">
        <f t="shared" si="698"/>
        <v>0</v>
      </c>
      <c r="L1006" s="87">
        <f t="shared" si="698"/>
        <v>0</v>
      </c>
      <c r="M1006" s="87">
        <f t="shared" si="698"/>
        <v>0</v>
      </c>
      <c r="N1006" s="87">
        <f t="shared" si="698"/>
        <v>0</v>
      </c>
      <c r="O1006" s="87">
        <f t="shared" si="698"/>
        <v>0</v>
      </c>
      <c r="P1006" s="87">
        <f t="shared" si="698"/>
        <v>0</v>
      </c>
      <c r="Q1006" s="87">
        <f t="shared" si="698"/>
        <v>0</v>
      </c>
      <c r="R1006" s="87">
        <f t="shared" si="698"/>
        <v>0</v>
      </c>
    </row>
    <row r="1007" spans="1:18" s="83" customFormat="1" ht="33" hidden="1">
      <c r="A1007" s="84" t="s">
        <v>44</v>
      </c>
      <c r="B1007" s="89" t="s">
        <v>136</v>
      </c>
      <c r="C1007" s="89" t="s">
        <v>80</v>
      </c>
      <c r="D1007" s="89" t="s">
        <v>27</v>
      </c>
      <c r="E1007" s="91" t="s">
        <v>277</v>
      </c>
      <c r="F1007" s="89" t="s">
        <v>51</v>
      </c>
      <c r="G1007" s="226"/>
      <c r="H1007" s="226"/>
      <c r="I1007" s="226"/>
      <c r="J1007" s="226"/>
      <c r="K1007" s="87"/>
      <c r="L1007" s="87"/>
      <c r="M1007" s="87"/>
      <c r="N1007" s="87"/>
      <c r="O1007" s="87">
        <f>G1007+K1007</f>
        <v>0</v>
      </c>
      <c r="P1007" s="87">
        <f>H1007+L1007</f>
        <v>0</v>
      </c>
      <c r="Q1007" s="87">
        <f>I1007+M1007</f>
        <v>0</v>
      </c>
      <c r="R1007" s="87">
        <f>J1007+N1007</f>
        <v>0</v>
      </c>
    </row>
    <row r="1008" spans="1:18" s="83" customFormat="1" ht="49.5" hidden="1">
      <c r="A1008" s="84" t="s">
        <v>279</v>
      </c>
      <c r="B1008" s="89" t="s">
        <v>136</v>
      </c>
      <c r="C1008" s="89" t="s">
        <v>80</v>
      </c>
      <c r="D1008" s="89" t="s">
        <v>27</v>
      </c>
      <c r="E1008" s="91" t="s">
        <v>278</v>
      </c>
      <c r="F1008" s="89"/>
      <c r="G1008" s="226">
        <f t="shared" si="698"/>
        <v>0</v>
      </c>
      <c r="H1008" s="226">
        <f t="shared" si="698"/>
        <v>0</v>
      </c>
      <c r="I1008" s="226">
        <f t="shared" si="698"/>
        <v>0</v>
      </c>
      <c r="J1008" s="226">
        <f t="shared" si="698"/>
        <v>0</v>
      </c>
      <c r="K1008" s="87">
        <f t="shared" si="698"/>
        <v>0</v>
      </c>
      <c r="L1008" s="87">
        <f t="shared" si="698"/>
        <v>0</v>
      </c>
      <c r="M1008" s="87">
        <f t="shared" si="698"/>
        <v>0</v>
      </c>
      <c r="N1008" s="87">
        <f t="shared" si="698"/>
        <v>0</v>
      </c>
      <c r="O1008" s="87">
        <f t="shared" si="698"/>
        <v>0</v>
      </c>
      <c r="P1008" s="87">
        <f t="shared" si="698"/>
        <v>0</v>
      </c>
      <c r="Q1008" s="87">
        <f t="shared" si="698"/>
        <v>0</v>
      </c>
      <c r="R1008" s="87">
        <f t="shared" si="698"/>
        <v>0</v>
      </c>
    </row>
    <row r="1009" spans="1:18" s="83" customFormat="1" hidden="1">
      <c r="A1009" s="84" t="s">
        <v>15</v>
      </c>
      <c r="B1009" s="89" t="s">
        <v>136</v>
      </c>
      <c r="C1009" s="89" t="s">
        <v>80</v>
      </c>
      <c r="D1009" s="89" t="s">
        <v>27</v>
      </c>
      <c r="E1009" s="91" t="s">
        <v>280</v>
      </c>
      <c r="F1009" s="89"/>
      <c r="G1009" s="226">
        <f t="shared" si="698"/>
        <v>0</v>
      </c>
      <c r="H1009" s="226">
        <f t="shared" si="698"/>
        <v>0</v>
      </c>
      <c r="I1009" s="226">
        <f t="shared" si="698"/>
        <v>0</v>
      </c>
      <c r="J1009" s="226">
        <f t="shared" si="698"/>
        <v>0</v>
      </c>
      <c r="K1009" s="87">
        <f t="shared" si="698"/>
        <v>0</v>
      </c>
      <c r="L1009" s="87">
        <f t="shared" si="698"/>
        <v>0</v>
      </c>
      <c r="M1009" s="87">
        <f t="shared" si="698"/>
        <v>0</v>
      </c>
      <c r="N1009" s="87">
        <f t="shared" si="698"/>
        <v>0</v>
      </c>
      <c r="O1009" s="87">
        <f t="shared" si="698"/>
        <v>0</v>
      </c>
      <c r="P1009" s="87">
        <f t="shared" si="698"/>
        <v>0</v>
      </c>
      <c r="Q1009" s="87">
        <f t="shared" si="698"/>
        <v>0</v>
      </c>
      <c r="R1009" s="87">
        <f t="shared" si="698"/>
        <v>0</v>
      </c>
    </row>
    <row r="1010" spans="1:18" s="83" customFormat="1" hidden="1">
      <c r="A1010" s="84" t="s">
        <v>144</v>
      </c>
      <c r="B1010" s="89" t="s">
        <v>136</v>
      </c>
      <c r="C1010" s="89" t="s">
        <v>80</v>
      </c>
      <c r="D1010" s="89" t="s">
        <v>27</v>
      </c>
      <c r="E1010" s="91" t="s">
        <v>281</v>
      </c>
      <c r="F1010" s="89"/>
      <c r="G1010" s="226">
        <f t="shared" si="698"/>
        <v>0</v>
      </c>
      <c r="H1010" s="226">
        <f t="shared" si="698"/>
        <v>0</v>
      </c>
      <c r="I1010" s="226">
        <f t="shared" si="698"/>
        <v>0</v>
      </c>
      <c r="J1010" s="226">
        <f t="shared" si="698"/>
        <v>0</v>
      </c>
      <c r="K1010" s="87">
        <f t="shared" si="698"/>
        <v>0</v>
      </c>
      <c r="L1010" s="87">
        <f t="shared" si="698"/>
        <v>0</v>
      </c>
      <c r="M1010" s="87">
        <f t="shared" si="698"/>
        <v>0</v>
      </c>
      <c r="N1010" s="87">
        <f t="shared" si="698"/>
        <v>0</v>
      </c>
      <c r="O1010" s="87">
        <f t="shared" si="698"/>
        <v>0</v>
      </c>
      <c r="P1010" s="87">
        <f t="shared" si="698"/>
        <v>0</v>
      </c>
      <c r="Q1010" s="87">
        <f t="shared" si="698"/>
        <v>0</v>
      </c>
      <c r="R1010" s="87">
        <f t="shared" si="698"/>
        <v>0</v>
      </c>
    </row>
    <row r="1011" spans="1:18" s="83" customFormat="1" ht="33" hidden="1">
      <c r="A1011" s="84" t="s">
        <v>172</v>
      </c>
      <c r="B1011" s="89" t="s">
        <v>136</v>
      </c>
      <c r="C1011" s="89" t="s">
        <v>80</v>
      </c>
      <c r="D1011" s="89" t="s">
        <v>27</v>
      </c>
      <c r="E1011" s="91" t="s">
        <v>281</v>
      </c>
      <c r="F1011" s="89" t="s">
        <v>16</v>
      </c>
      <c r="G1011" s="226">
        <f t="shared" si="698"/>
        <v>0</v>
      </c>
      <c r="H1011" s="226">
        <f t="shared" si="698"/>
        <v>0</v>
      </c>
      <c r="I1011" s="226">
        <f t="shared" si="698"/>
        <v>0</v>
      </c>
      <c r="J1011" s="226">
        <f t="shared" si="698"/>
        <v>0</v>
      </c>
      <c r="K1011" s="87">
        <f t="shared" si="698"/>
        <v>0</v>
      </c>
      <c r="L1011" s="87">
        <f t="shared" si="698"/>
        <v>0</v>
      </c>
      <c r="M1011" s="87">
        <f t="shared" si="698"/>
        <v>0</v>
      </c>
      <c r="N1011" s="87">
        <f t="shared" si="698"/>
        <v>0</v>
      </c>
      <c r="O1011" s="87">
        <f t="shared" si="698"/>
        <v>0</v>
      </c>
      <c r="P1011" s="87">
        <f t="shared" si="698"/>
        <v>0</v>
      </c>
      <c r="Q1011" s="87">
        <f t="shared" si="698"/>
        <v>0</v>
      </c>
      <c r="R1011" s="87">
        <f t="shared" si="698"/>
        <v>0</v>
      </c>
    </row>
    <row r="1012" spans="1:18" s="83" customFormat="1" ht="33" hidden="1">
      <c r="A1012" s="84" t="s">
        <v>44</v>
      </c>
      <c r="B1012" s="89" t="s">
        <v>136</v>
      </c>
      <c r="C1012" s="89" t="s">
        <v>80</v>
      </c>
      <c r="D1012" s="89" t="s">
        <v>27</v>
      </c>
      <c r="E1012" s="91" t="s">
        <v>281</v>
      </c>
      <c r="F1012" s="89" t="s">
        <v>51</v>
      </c>
      <c r="G1012" s="226"/>
      <c r="H1012" s="226"/>
      <c r="I1012" s="226"/>
      <c r="J1012" s="226"/>
      <c r="K1012" s="87"/>
      <c r="L1012" s="87"/>
      <c r="M1012" s="87"/>
      <c r="N1012" s="87"/>
      <c r="O1012" s="87">
        <f>G1012+K1012</f>
        <v>0</v>
      </c>
      <c r="P1012" s="87">
        <f>H1012+L1012</f>
        <v>0</v>
      </c>
      <c r="Q1012" s="87">
        <f>I1012+M1012</f>
        <v>0</v>
      </c>
      <c r="R1012" s="87">
        <f>J1012+N1012</f>
        <v>0</v>
      </c>
    </row>
    <row r="1013" spans="1:18">
      <c r="A1013" s="12" t="s">
        <v>17</v>
      </c>
      <c r="B1013" s="10" t="s">
        <v>136</v>
      </c>
      <c r="C1013" s="10" t="s">
        <v>80</v>
      </c>
      <c r="D1013" s="10" t="s">
        <v>27</v>
      </c>
      <c r="E1013" s="9" t="s">
        <v>55</v>
      </c>
      <c r="F1013" s="10"/>
      <c r="G1013" s="226">
        <f t="shared" ref="G1013:R1016" si="699">G1014</f>
        <v>21732</v>
      </c>
      <c r="H1013" s="226">
        <f t="shared" si="699"/>
        <v>0</v>
      </c>
      <c r="I1013" s="226">
        <f t="shared" si="699"/>
        <v>21732</v>
      </c>
      <c r="J1013" s="226">
        <f t="shared" si="699"/>
        <v>0</v>
      </c>
      <c r="K1013" s="96">
        <f t="shared" si="699"/>
        <v>0</v>
      </c>
      <c r="L1013" s="96">
        <f t="shared" si="699"/>
        <v>0</v>
      </c>
      <c r="M1013" s="96">
        <f t="shared" si="699"/>
        <v>0</v>
      </c>
      <c r="N1013" s="96">
        <f t="shared" si="699"/>
        <v>0</v>
      </c>
      <c r="O1013" s="96">
        <f t="shared" si="699"/>
        <v>21732</v>
      </c>
      <c r="P1013" s="96">
        <f t="shared" si="699"/>
        <v>0</v>
      </c>
      <c r="Q1013" s="96">
        <f t="shared" si="699"/>
        <v>21732</v>
      </c>
      <c r="R1013" s="96">
        <f t="shared" si="699"/>
        <v>0</v>
      </c>
    </row>
    <row r="1014" spans="1:18">
      <c r="A1014" s="12" t="s">
        <v>15</v>
      </c>
      <c r="B1014" s="10" t="s">
        <v>136</v>
      </c>
      <c r="C1014" s="10" t="s">
        <v>80</v>
      </c>
      <c r="D1014" s="10" t="s">
        <v>27</v>
      </c>
      <c r="E1014" s="11" t="s">
        <v>60</v>
      </c>
      <c r="F1014" s="10"/>
      <c r="G1014" s="226">
        <f t="shared" si="699"/>
        <v>21732</v>
      </c>
      <c r="H1014" s="226">
        <f t="shared" si="699"/>
        <v>0</v>
      </c>
      <c r="I1014" s="226">
        <f t="shared" si="699"/>
        <v>21732</v>
      </c>
      <c r="J1014" s="226">
        <f t="shared" si="699"/>
        <v>0</v>
      </c>
      <c r="K1014" s="96">
        <f t="shared" si="699"/>
        <v>0</v>
      </c>
      <c r="L1014" s="96">
        <f t="shared" si="699"/>
        <v>0</v>
      </c>
      <c r="M1014" s="96">
        <f t="shared" si="699"/>
        <v>0</v>
      </c>
      <c r="N1014" s="96">
        <f t="shared" si="699"/>
        <v>0</v>
      </c>
      <c r="O1014" s="96">
        <f t="shared" si="699"/>
        <v>21732</v>
      </c>
      <c r="P1014" s="96">
        <f t="shared" si="699"/>
        <v>0</v>
      </c>
      <c r="Q1014" s="96">
        <f t="shared" si="699"/>
        <v>21732</v>
      </c>
      <c r="R1014" s="96">
        <f t="shared" si="699"/>
        <v>0</v>
      </c>
    </row>
    <row r="1015" spans="1:18">
      <c r="A1015" s="12" t="s">
        <v>144</v>
      </c>
      <c r="B1015" s="10" t="s">
        <v>136</v>
      </c>
      <c r="C1015" s="10" t="s">
        <v>80</v>
      </c>
      <c r="D1015" s="10" t="s">
        <v>27</v>
      </c>
      <c r="E1015" s="11" t="s">
        <v>183</v>
      </c>
      <c r="F1015" s="10"/>
      <c r="G1015" s="226">
        <f>G1016</f>
        <v>21732</v>
      </c>
      <c r="H1015" s="226">
        <f t="shared" si="699"/>
        <v>0</v>
      </c>
      <c r="I1015" s="226">
        <f t="shared" si="699"/>
        <v>21732</v>
      </c>
      <c r="J1015" s="226">
        <f t="shared" si="699"/>
        <v>0</v>
      </c>
      <c r="K1015" s="96">
        <f>K1016</f>
        <v>0</v>
      </c>
      <c r="L1015" s="96">
        <f t="shared" si="699"/>
        <v>0</v>
      </c>
      <c r="M1015" s="96">
        <f t="shared" si="699"/>
        <v>0</v>
      </c>
      <c r="N1015" s="96">
        <f t="shared" si="699"/>
        <v>0</v>
      </c>
      <c r="O1015" s="96">
        <f>O1016</f>
        <v>21732</v>
      </c>
      <c r="P1015" s="96">
        <f t="shared" si="699"/>
        <v>0</v>
      </c>
      <c r="Q1015" s="96">
        <f t="shared" si="699"/>
        <v>21732</v>
      </c>
      <c r="R1015" s="96">
        <f t="shared" si="699"/>
        <v>0</v>
      </c>
    </row>
    <row r="1016" spans="1:18" ht="33">
      <c r="A1016" s="12" t="s">
        <v>172</v>
      </c>
      <c r="B1016" s="10" t="s">
        <v>136</v>
      </c>
      <c r="C1016" s="10" t="s">
        <v>80</v>
      </c>
      <c r="D1016" s="10" t="s">
        <v>27</v>
      </c>
      <c r="E1016" s="11" t="s">
        <v>183</v>
      </c>
      <c r="F1016" s="10" t="s">
        <v>16</v>
      </c>
      <c r="G1016" s="226">
        <f t="shared" si="699"/>
        <v>21732</v>
      </c>
      <c r="H1016" s="226">
        <f t="shared" si="699"/>
        <v>0</v>
      </c>
      <c r="I1016" s="226">
        <f t="shared" si="699"/>
        <v>21732</v>
      </c>
      <c r="J1016" s="226">
        <f t="shared" si="699"/>
        <v>0</v>
      </c>
      <c r="K1016" s="96">
        <f t="shared" si="699"/>
        <v>0</v>
      </c>
      <c r="L1016" s="96">
        <f t="shared" si="699"/>
        <v>0</v>
      </c>
      <c r="M1016" s="96">
        <f t="shared" si="699"/>
        <v>0</v>
      </c>
      <c r="N1016" s="96">
        <f t="shared" si="699"/>
        <v>0</v>
      </c>
      <c r="O1016" s="96">
        <f t="shared" si="699"/>
        <v>21732</v>
      </c>
      <c r="P1016" s="96">
        <f t="shared" si="699"/>
        <v>0</v>
      </c>
      <c r="Q1016" s="96">
        <f t="shared" si="699"/>
        <v>21732</v>
      </c>
      <c r="R1016" s="96">
        <f t="shared" si="699"/>
        <v>0</v>
      </c>
    </row>
    <row r="1017" spans="1:18" ht="33">
      <c r="A1017" s="12" t="s">
        <v>44</v>
      </c>
      <c r="B1017" s="10" t="s">
        <v>136</v>
      </c>
      <c r="C1017" s="10" t="s">
        <v>80</v>
      </c>
      <c r="D1017" s="10" t="s">
        <v>27</v>
      </c>
      <c r="E1017" s="11" t="s">
        <v>183</v>
      </c>
      <c r="F1017" s="10" t="s">
        <v>51</v>
      </c>
      <c r="G1017" s="226">
        <v>21732</v>
      </c>
      <c r="H1017" s="226"/>
      <c r="I1017" s="226">
        <v>21732</v>
      </c>
      <c r="J1017" s="226"/>
      <c r="K1017" s="96"/>
      <c r="L1017" s="96"/>
      <c r="M1017" s="96"/>
      <c r="N1017" s="96"/>
      <c r="O1017" s="96">
        <f>G1017+K1017</f>
        <v>21732</v>
      </c>
      <c r="P1017" s="96">
        <f>H1017+L1017</f>
        <v>0</v>
      </c>
      <c r="Q1017" s="96">
        <f>I1017+M1017</f>
        <v>21732</v>
      </c>
      <c r="R1017" s="96">
        <f>J1017+N1017</f>
        <v>0</v>
      </c>
    </row>
    <row r="1018" spans="1:18">
      <c r="A1018" s="12"/>
      <c r="B1018" s="45"/>
      <c r="C1018" s="10"/>
      <c r="D1018" s="10"/>
      <c r="E1018" s="10"/>
      <c r="F1018" s="10"/>
      <c r="G1018" s="226"/>
      <c r="H1018" s="226"/>
      <c r="I1018" s="226"/>
      <c r="J1018" s="233"/>
      <c r="K1018" s="96"/>
      <c r="L1018" s="96"/>
      <c r="M1018" s="96"/>
      <c r="N1018" s="170"/>
      <c r="O1018" s="96"/>
      <c r="P1018" s="96"/>
      <c r="Q1018" s="96"/>
      <c r="R1018" s="170"/>
    </row>
    <row r="1019" spans="1:18" ht="18.75">
      <c r="A1019" s="33" t="s">
        <v>145</v>
      </c>
      <c r="B1019" s="26" t="s">
        <v>136</v>
      </c>
      <c r="C1019" s="26" t="s">
        <v>80</v>
      </c>
      <c r="D1019" s="26" t="s">
        <v>14</v>
      </c>
      <c r="E1019" s="26"/>
      <c r="F1019" s="26"/>
      <c r="G1019" s="238">
        <f>G1020+G1025+G1030+G1035+G1043+G1049</f>
        <v>701471</v>
      </c>
      <c r="H1019" s="238">
        <f t="shared" ref="H1019:J1019" si="700">H1020+H1025+H1030+H1035+H1043+H1049</f>
        <v>0</v>
      </c>
      <c r="I1019" s="238">
        <f t="shared" si="700"/>
        <v>701471</v>
      </c>
      <c r="J1019" s="238">
        <f t="shared" si="700"/>
        <v>0</v>
      </c>
      <c r="K1019" s="112">
        <f>K1020+K1025+K1030+K1035+K1043+K1049</f>
        <v>0</v>
      </c>
      <c r="L1019" s="112">
        <f t="shared" ref="L1019:N1019" si="701">L1020+L1025+L1030+L1035+L1043+L1049</f>
        <v>0</v>
      </c>
      <c r="M1019" s="112">
        <f t="shared" si="701"/>
        <v>0</v>
      </c>
      <c r="N1019" s="112">
        <f t="shared" si="701"/>
        <v>0</v>
      </c>
      <c r="O1019" s="112">
        <f>O1020+O1025+O1030+O1035+O1043+O1049</f>
        <v>701471</v>
      </c>
      <c r="P1019" s="112">
        <f t="shared" ref="P1019:R1019" si="702">P1020+P1025+P1030+P1035+P1043+P1049</f>
        <v>0</v>
      </c>
      <c r="Q1019" s="112">
        <f t="shared" si="702"/>
        <v>701471</v>
      </c>
      <c r="R1019" s="112">
        <f t="shared" si="702"/>
        <v>0</v>
      </c>
    </row>
    <row r="1020" spans="1:18" ht="33">
      <c r="A1020" s="40" t="s">
        <v>408</v>
      </c>
      <c r="B1020" s="10" t="s">
        <v>136</v>
      </c>
      <c r="C1020" s="10" t="s">
        <v>80</v>
      </c>
      <c r="D1020" s="10" t="s">
        <v>14</v>
      </c>
      <c r="E1020" s="11" t="s">
        <v>174</v>
      </c>
      <c r="F1020" s="67"/>
      <c r="G1020" s="226">
        <f t="shared" ref="G1020:R1028" si="703">G1021</f>
        <v>272916</v>
      </c>
      <c r="H1020" s="226">
        <f t="shared" si="703"/>
        <v>0</v>
      </c>
      <c r="I1020" s="226">
        <f t="shared" si="703"/>
        <v>272916</v>
      </c>
      <c r="J1020" s="226">
        <f t="shared" si="703"/>
        <v>0</v>
      </c>
      <c r="K1020" s="96">
        <f t="shared" si="703"/>
        <v>0</v>
      </c>
      <c r="L1020" s="96">
        <f t="shared" si="703"/>
        <v>0</v>
      </c>
      <c r="M1020" s="96">
        <f t="shared" si="703"/>
        <v>0</v>
      </c>
      <c r="N1020" s="96">
        <f t="shared" si="703"/>
        <v>0</v>
      </c>
      <c r="O1020" s="96">
        <f t="shared" si="703"/>
        <v>272916</v>
      </c>
      <c r="P1020" s="96">
        <f t="shared" si="703"/>
        <v>0</v>
      </c>
      <c r="Q1020" s="96">
        <f t="shared" si="703"/>
        <v>272916</v>
      </c>
      <c r="R1020" s="96">
        <f t="shared" si="703"/>
        <v>0</v>
      </c>
    </row>
    <row r="1021" spans="1:18">
      <c r="A1021" s="12" t="s">
        <v>15</v>
      </c>
      <c r="B1021" s="10" t="s">
        <v>136</v>
      </c>
      <c r="C1021" s="10" t="s">
        <v>80</v>
      </c>
      <c r="D1021" s="10" t="s">
        <v>14</v>
      </c>
      <c r="E1021" s="11" t="s">
        <v>175</v>
      </c>
      <c r="F1021" s="67"/>
      <c r="G1021" s="226">
        <f t="shared" si="703"/>
        <v>272916</v>
      </c>
      <c r="H1021" s="226">
        <f t="shared" si="703"/>
        <v>0</v>
      </c>
      <c r="I1021" s="226">
        <f t="shared" si="703"/>
        <v>272916</v>
      </c>
      <c r="J1021" s="226">
        <f t="shared" si="703"/>
        <v>0</v>
      </c>
      <c r="K1021" s="96">
        <f t="shared" si="703"/>
        <v>0</v>
      </c>
      <c r="L1021" s="96">
        <f t="shared" si="703"/>
        <v>0</v>
      </c>
      <c r="M1021" s="96">
        <f t="shared" si="703"/>
        <v>0</v>
      </c>
      <c r="N1021" s="96">
        <f t="shared" si="703"/>
        <v>0</v>
      </c>
      <c r="O1021" s="96">
        <f t="shared" si="703"/>
        <v>272916</v>
      </c>
      <c r="P1021" s="96">
        <f t="shared" si="703"/>
        <v>0</v>
      </c>
      <c r="Q1021" s="96">
        <f t="shared" si="703"/>
        <v>272916</v>
      </c>
      <c r="R1021" s="96">
        <f t="shared" si="703"/>
        <v>0</v>
      </c>
    </row>
    <row r="1022" spans="1:18">
      <c r="A1022" s="12" t="s">
        <v>146</v>
      </c>
      <c r="B1022" s="10" t="s">
        <v>136</v>
      </c>
      <c r="C1022" s="10" t="s">
        <v>80</v>
      </c>
      <c r="D1022" s="10" t="s">
        <v>14</v>
      </c>
      <c r="E1022" s="11" t="s">
        <v>176</v>
      </c>
      <c r="F1022" s="67"/>
      <c r="G1022" s="226">
        <f t="shared" si="703"/>
        <v>272916</v>
      </c>
      <c r="H1022" s="226">
        <f t="shared" si="703"/>
        <v>0</v>
      </c>
      <c r="I1022" s="226">
        <f t="shared" si="703"/>
        <v>272916</v>
      </c>
      <c r="J1022" s="226">
        <f t="shared" si="703"/>
        <v>0</v>
      </c>
      <c r="K1022" s="96">
        <f t="shared" si="703"/>
        <v>0</v>
      </c>
      <c r="L1022" s="96">
        <f t="shared" si="703"/>
        <v>0</v>
      </c>
      <c r="M1022" s="96">
        <f t="shared" si="703"/>
        <v>0</v>
      </c>
      <c r="N1022" s="96">
        <f t="shared" si="703"/>
        <v>0</v>
      </c>
      <c r="O1022" s="96">
        <f t="shared" si="703"/>
        <v>272916</v>
      </c>
      <c r="P1022" s="96">
        <f t="shared" si="703"/>
        <v>0</v>
      </c>
      <c r="Q1022" s="96">
        <f t="shared" si="703"/>
        <v>272916</v>
      </c>
      <c r="R1022" s="96">
        <f t="shared" si="703"/>
        <v>0</v>
      </c>
    </row>
    <row r="1023" spans="1:18" ht="33">
      <c r="A1023" s="12" t="s">
        <v>172</v>
      </c>
      <c r="B1023" s="10" t="s">
        <v>136</v>
      </c>
      <c r="C1023" s="10" t="s">
        <v>80</v>
      </c>
      <c r="D1023" s="10" t="s">
        <v>14</v>
      </c>
      <c r="E1023" s="11" t="s">
        <v>176</v>
      </c>
      <c r="F1023" s="10" t="s">
        <v>16</v>
      </c>
      <c r="G1023" s="226">
        <f t="shared" si="703"/>
        <v>272916</v>
      </c>
      <c r="H1023" s="226">
        <f t="shared" si="703"/>
        <v>0</v>
      </c>
      <c r="I1023" s="226">
        <f t="shared" si="703"/>
        <v>272916</v>
      </c>
      <c r="J1023" s="226">
        <f t="shared" si="703"/>
        <v>0</v>
      </c>
      <c r="K1023" s="96">
        <f t="shared" si="703"/>
        <v>0</v>
      </c>
      <c r="L1023" s="96">
        <f t="shared" si="703"/>
        <v>0</v>
      </c>
      <c r="M1023" s="96">
        <f t="shared" si="703"/>
        <v>0</v>
      </c>
      <c r="N1023" s="96">
        <f t="shared" si="703"/>
        <v>0</v>
      </c>
      <c r="O1023" s="96">
        <f t="shared" si="703"/>
        <v>272916</v>
      </c>
      <c r="P1023" s="96">
        <f t="shared" si="703"/>
        <v>0</v>
      </c>
      <c r="Q1023" s="96">
        <f t="shared" si="703"/>
        <v>272916</v>
      </c>
      <c r="R1023" s="96">
        <f t="shared" si="703"/>
        <v>0</v>
      </c>
    </row>
    <row r="1024" spans="1:18" ht="33">
      <c r="A1024" s="12" t="s">
        <v>44</v>
      </c>
      <c r="B1024" s="10" t="s">
        <v>136</v>
      </c>
      <c r="C1024" s="10" t="s">
        <v>80</v>
      </c>
      <c r="D1024" s="10" t="s">
        <v>14</v>
      </c>
      <c r="E1024" s="11" t="s">
        <v>176</v>
      </c>
      <c r="F1024" s="10" t="s">
        <v>51</v>
      </c>
      <c r="G1024" s="226">
        <v>272916</v>
      </c>
      <c r="H1024" s="226"/>
      <c r="I1024" s="226">
        <v>272916</v>
      </c>
      <c r="J1024" s="233"/>
      <c r="K1024" s="96"/>
      <c r="L1024" s="96"/>
      <c r="M1024" s="96"/>
      <c r="N1024" s="170"/>
      <c r="O1024" s="96">
        <f>G1024+K1024</f>
        <v>272916</v>
      </c>
      <c r="P1024" s="96">
        <f>H1024+L1024</f>
        <v>0</v>
      </c>
      <c r="Q1024" s="96">
        <f>I1024+M1024</f>
        <v>272916</v>
      </c>
      <c r="R1024" s="96">
        <f>J1024+N1024</f>
        <v>0</v>
      </c>
    </row>
    <row r="1025" spans="1:18" ht="49.5">
      <c r="A1025" s="211" t="s">
        <v>669</v>
      </c>
      <c r="B1025" s="10" t="s">
        <v>136</v>
      </c>
      <c r="C1025" s="10" t="s">
        <v>80</v>
      </c>
      <c r="D1025" s="10" t="s">
        <v>14</v>
      </c>
      <c r="E1025" s="11" t="s">
        <v>666</v>
      </c>
      <c r="F1025" s="67"/>
      <c r="G1025" s="226">
        <f t="shared" si="703"/>
        <v>1342</v>
      </c>
      <c r="H1025" s="226">
        <f t="shared" si="703"/>
        <v>0</v>
      </c>
      <c r="I1025" s="226">
        <f t="shared" si="703"/>
        <v>1342</v>
      </c>
      <c r="J1025" s="226">
        <f t="shared" si="703"/>
        <v>0</v>
      </c>
      <c r="K1025" s="96">
        <f t="shared" si="703"/>
        <v>0</v>
      </c>
      <c r="L1025" s="96">
        <f t="shared" si="703"/>
        <v>0</v>
      </c>
      <c r="M1025" s="96">
        <f t="shared" si="703"/>
        <v>0</v>
      </c>
      <c r="N1025" s="96">
        <f t="shared" si="703"/>
        <v>0</v>
      </c>
      <c r="O1025" s="96">
        <f t="shared" si="703"/>
        <v>1342</v>
      </c>
      <c r="P1025" s="96">
        <f t="shared" si="703"/>
        <v>0</v>
      </c>
      <c r="Q1025" s="96">
        <f t="shared" si="703"/>
        <v>1342</v>
      </c>
      <c r="R1025" s="96">
        <f t="shared" si="703"/>
        <v>0</v>
      </c>
    </row>
    <row r="1026" spans="1:18">
      <c r="A1026" s="12" t="s">
        <v>15</v>
      </c>
      <c r="B1026" s="10" t="s">
        <v>136</v>
      </c>
      <c r="C1026" s="10" t="s">
        <v>80</v>
      </c>
      <c r="D1026" s="10" t="s">
        <v>14</v>
      </c>
      <c r="E1026" s="11" t="s">
        <v>667</v>
      </c>
      <c r="F1026" s="67"/>
      <c r="G1026" s="226">
        <f t="shared" si="703"/>
        <v>1342</v>
      </c>
      <c r="H1026" s="226">
        <f t="shared" si="703"/>
        <v>0</v>
      </c>
      <c r="I1026" s="226">
        <f t="shared" si="703"/>
        <v>1342</v>
      </c>
      <c r="J1026" s="226">
        <f t="shared" si="703"/>
        <v>0</v>
      </c>
      <c r="K1026" s="96">
        <f t="shared" si="703"/>
        <v>0</v>
      </c>
      <c r="L1026" s="96">
        <f t="shared" si="703"/>
        <v>0</v>
      </c>
      <c r="M1026" s="96">
        <f t="shared" si="703"/>
        <v>0</v>
      </c>
      <c r="N1026" s="96">
        <f t="shared" si="703"/>
        <v>0</v>
      </c>
      <c r="O1026" s="96">
        <f t="shared" si="703"/>
        <v>1342</v>
      </c>
      <c r="P1026" s="96">
        <f t="shared" si="703"/>
        <v>0</v>
      </c>
      <c r="Q1026" s="96">
        <f t="shared" si="703"/>
        <v>1342</v>
      </c>
      <c r="R1026" s="96">
        <f t="shared" si="703"/>
        <v>0</v>
      </c>
    </row>
    <row r="1027" spans="1:18">
      <c r="A1027" s="12" t="s">
        <v>146</v>
      </c>
      <c r="B1027" s="10" t="s">
        <v>136</v>
      </c>
      <c r="C1027" s="10" t="s">
        <v>80</v>
      </c>
      <c r="D1027" s="10" t="s">
        <v>14</v>
      </c>
      <c r="E1027" s="11" t="s">
        <v>668</v>
      </c>
      <c r="F1027" s="67"/>
      <c r="G1027" s="226">
        <f t="shared" si="703"/>
        <v>1342</v>
      </c>
      <c r="H1027" s="226">
        <f t="shared" si="703"/>
        <v>0</v>
      </c>
      <c r="I1027" s="226">
        <f t="shared" si="703"/>
        <v>1342</v>
      </c>
      <c r="J1027" s="226">
        <f t="shared" si="703"/>
        <v>0</v>
      </c>
      <c r="K1027" s="96">
        <f t="shared" si="703"/>
        <v>0</v>
      </c>
      <c r="L1027" s="96">
        <f t="shared" si="703"/>
        <v>0</v>
      </c>
      <c r="M1027" s="96">
        <f t="shared" si="703"/>
        <v>0</v>
      </c>
      <c r="N1027" s="96">
        <f t="shared" si="703"/>
        <v>0</v>
      </c>
      <c r="O1027" s="96">
        <f t="shared" si="703"/>
        <v>1342</v>
      </c>
      <c r="P1027" s="96">
        <f t="shared" si="703"/>
        <v>0</v>
      </c>
      <c r="Q1027" s="96">
        <f t="shared" si="703"/>
        <v>1342</v>
      </c>
      <c r="R1027" s="96">
        <f t="shared" si="703"/>
        <v>0</v>
      </c>
    </row>
    <row r="1028" spans="1:18" ht="33">
      <c r="A1028" s="12" t="s">
        <v>172</v>
      </c>
      <c r="B1028" s="10" t="s">
        <v>136</v>
      </c>
      <c r="C1028" s="10" t="s">
        <v>80</v>
      </c>
      <c r="D1028" s="10" t="s">
        <v>14</v>
      </c>
      <c r="E1028" s="11" t="s">
        <v>668</v>
      </c>
      <c r="F1028" s="10" t="s">
        <v>16</v>
      </c>
      <c r="G1028" s="226">
        <f t="shared" si="703"/>
        <v>1342</v>
      </c>
      <c r="H1028" s="226">
        <f t="shared" si="703"/>
        <v>0</v>
      </c>
      <c r="I1028" s="226">
        <f t="shared" si="703"/>
        <v>1342</v>
      </c>
      <c r="J1028" s="226">
        <f t="shared" si="703"/>
        <v>0</v>
      </c>
      <c r="K1028" s="96">
        <f t="shared" si="703"/>
        <v>0</v>
      </c>
      <c r="L1028" s="96">
        <f t="shared" si="703"/>
        <v>0</v>
      </c>
      <c r="M1028" s="96">
        <f t="shared" si="703"/>
        <v>0</v>
      </c>
      <c r="N1028" s="96">
        <f t="shared" si="703"/>
        <v>0</v>
      </c>
      <c r="O1028" s="96">
        <f t="shared" si="703"/>
        <v>1342</v>
      </c>
      <c r="P1028" s="96">
        <f t="shared" si="703"/>
        <v>0</v>
      </c>
      <c r="Q1028" s="96">
        <f t="shared" si="703"/>
        <v>1342</v>
      </c>
      <c r="R1028" s="96">
        <f t="shared" si="703"/>
        <v>0</v>
      </c>
    </row>
    <row r="1029" spans="1:18" ht="33">
      <c r="A1029" s="12" t="s">
        <v>44</v>
      </c>
      <c r="B1029" s="10" t="s">
        <v>136</v>
      </c>
      <c r="C1029" s="10" t="s">
        <v>80</v>
      </c>
      <c r="D1029" s="10" t="s">
        <v>14</v>
      </c>
      <c r="E1029" s="11" t="s">
        <v>668</v>
      </c>
      <c r="F1029" s="10" t="s">
        <v>51</v>
      </c>
      <c r="G1029" s="226">
        <v>1342</v>
      </c>
      <c r="H1029" s="226"/>
      <c r="I1029" s="226">
        <v>1342</v>
      </c>
      <c r="J1029" s="233"/>
      <c r="K1029" s="96"/>
      <c r="L1029" s="96"/>
      <c r="M1029" s="96"/>
      <c r="N1029" s="170"/>
      <c r="O1029" s="96">
        <f>G1029+K1029</f>
        <v>1342</v>
      </c>
      <c r="P1029" s="96">
        <f>H1029+L1029</f>
        <v>0</v>
      </c>
      <c r="Q1029" s="96">
        <f>I1029+M1029</f>
        <v>1342</v>
      </c>
      <c r="R1029" s="96">
        <f>J1029+N1029</f>
        <v>0</v>
      </c>
    </row>
    <row r="1030" spans="1:18" ht="49.5" hidden="1">
      <c r="A1030" s="84" t="s">
        <v>279</v>
      </c>
      <c r="B1030" s="90" t="s">
        <v>136</v>
      </c>
      <c r="C1030" s="89" t="s">
        <v>80</v>
      </c>
      <c r="D1030" s="89" t="s">
        <v>14</v>
      </c>
      <c r="E1030" s="89" t="s">
        <v>278</v>
      </c>
      <c r="F1030" s="89"/>
      <c r="G1030" s="226">
        <f t="shared" ref="G1030:R1033" si="704">G1031</f>
        <v>0</v>
      </c>
      <c r="H1030" s="226">
        <f t="shared" si="704"/>
        <v>0</v>
      </c>
      <c r="I1030" s="226">
        <f t="shared" si="704"/>
        <v>0</v>
      </c>
      <c r="J1030" s="226">
        <f t="shared" si="704"/>
        <v>0</v>
      </c>
      <c r="K1030" s="87">
        <f t="shared" si="704"/>
        <v>0</v>
      </c>
      <c r="L1030" s="87">
        <f t="shared" si="704"/>
        <v>0</v>
      </c>
      <c r="M1030" s="87">
        <f t="shared" si="704"/>
        <v>0</v>
      </c>
      <c r="N1030" s="87">
        <f t="shared" si="704"/>
        <v>0</v>
      </c>
      <c r="O1030" s="87">
        <f t="shared" si="704"/>
        <v>0</v>
      </c>
      <c r="P1030" s="87">
        <f t="shared" si="704"/>
        <v>0</v>
      </c>
      <c r="Q1030" s="87">
        <f t="shared" si="704"/>
        <v>0</v>
      </c>
      <c r="R1030" s="87">
        <f t="shared" si="704"/>
        <v>0</v>
      </c>
    </row>
    <row r="1031" spans="1:18" hidden="1">
      <c r="A1031" s="84" t="s">
        <v>15</v>
      </c>
      <c r="B1031" s="90" t="s">
        <v>136</v>
      </c>
      <c r="C1031" s="89" t="s">
        <v>80</v>
      </c>
      <c r="D1031" s="89" t="s">
        <v>14</v>
      </c>
      <c r="E1031" s="89" t="s">
        <v>280</v>
      </c>
      <c r="F1031" s="89"/>
      <c r="G1031" s="226">
        <f t="shared" si="704"/>
        <v>0</v>
      </c>
      <c r="H1031" s="226">
        <f t="shared" si="704"/>
        <v>0</v>
      </c>
      <c r="I1031" s="226">
        <f t="shared" si="704"/>
        <v>0</v>
      </c>
      <c r="J1031" s="226">
        <f t="shared" si="704"/>
        <v>0</v>
      </c>
      <c r="K1031" s="87">
        <f t="shared" si="704"/>
        <v>0</v>
      </c>
      <c r="L1031" s="87">
        <f t="shared" si="704"/>
        <v>0</v>
      </c>
      <c r="M1031" s="87">
        <f t="shared" si="704"/>
        <v>0</v>
      </c>
      <c r="N1031" s="87">
        <f t="shared" si="704"/>
        <v>0</v>
      </c>
      <c r="O1031" s="87">
        <f t="shared" si="704"/>
        <v>0</v>
      </c>
      <c r="P1031" s="87">
        <f t="shared" si="704"/>
        <v>0</v>
      </c>
      <c r="Q1031" s="87">
        <f t="shared" si="704"/>
        <v>0</v>
      </c>
      <c r="R1031" s="87">
        <f t="shared" si="704"/>
        <v>0</v>
      </c>
    </row>
    <row r="1032" spans="1:18" hidden="1">
      <c r="A1032" s="84" t="s">
        <v>146</v>
      </c>
      <c r="B1032" s="90" t="s">
        <v>136</v>
      </c>
      <c r="C1032" s="89" t="s">
        <v>80</v>
      </c>
      <c r="D1032" s="89" t="s">
        <v>14</v>
      </c>
      <c r="E1032" s="89" t="s">
        <v>282</v>
      </c>
      <c r="F1032" s="89"/>
      <c r="G1032" s="226">
        <f t="shared" si="704"/>
        <v>0</v>
      </c>
      <c r="H1032" s="226">
        <f t="shared" si="704"/>
        <v>0</v>
      </c>
      <c r="I1032" s="226">
        <f t="shared" si="704"/>
        <v>0</v>
      </c>
      <c r="J1032" s="226">
        <f t="shared" si="704"/>
        <v>0</v>
      </c>
      <c r="K1032" s="87">
        <f t="shared" si="704"/>
        <v>0</v>
      </c>
      <c r="L1032" s="87">
        <f t="shared" si="704"/>
        <v>0</v>
      </c>
      <c r="M1032" s="87">
        <f t="shared" si="704"/>
        <v>0</v>
      </c>
      <c r="N1032" s="87">
        <f t="shared" si="704"/>
        <v>0</v>
      </c>
      <c r="O1032" s="87">
        <f t="shared" si="704"/>
        <v>0</v>
      </c>
      <c r="P1032" s="87">
        <f t="shared" si="704"/>
        <v>0</v>
      </c>
      <c r="Q1032" s="87">
        <f t="shared" si="704"/>
        <v>0</v>
      </c>
      <c r="R1032" s="87">
        <f t="shared" si="704"/>
        <v>0</v>
      </c>
    </row>
    <row r="1033" spans="1:18" ht="33" hidden="1">
      <c r="A1033" s="84" t="s">
        <v>172</v>
      </c>
      <c r="B1033" s="90" t="s">
        <v>136</v>
      </c>
      <c r="C1033" s="89" t="s">
        <v>80</v>
      </c>
      <c r="D1033" s="89" t="s">
        <v>14</v>
      </c>
      <c r="E1033" s="89" t="s">
        <v>282</v>
      </c>
      <c r="F1033" s="89" t="s">
        <v>16</v>
      </c>
      <c r="G1033" s="226">
        <f t="shared" si="704"/>
        <v>0</v>
      </c>
      <c r="H1033" s="226">
        <f t="shared" si="704"/>
        <v>0</v>
      </c>
      <c r="I1033" s="226">
        <f t="shared" si="704"/>
        <v>0</v>
      </c>
      <c r="J1033" s="226">
        <f t="shared" si="704"/>
        <v>0</v>
      </c>
      <c r="K1033" s="87">
        <f t="shared" si="704"/>
        <v>0</v>
      </c>
      <c r="L1033" s="87">
        <f t="shared" si="704"/>
        <v>0</v>
      </c>
      <c r="M1033" s="87">
        <f t="shared" si="704"/>
        <v>0</v>
      </c>
      <c r="N1033" s="87">
        <f t="shared" si="704"/>
        <v>0</v>
      </c>
      <c r="O1033" s="87">
        <f t="shared" si="704"/>
        <v>0</v>
      </c>
      <c r="P1033" s="87">
        <f t="shared" si="704"/>
        <v>0</v>
      </c>
      <c r="Q1033" s="87">
        <f t="shared" si="704"/>
        <v>0</v>
      </c>
      <c r="R1033" s="87">
        <f t="shared" si="704"/>
        <v>0</v>
      </c>
    </row>
    <row r="1034" spans="1:18" ht="33" hidden="1">
      <c r="A1034" s="84" t="s">
        <v>44</v>
      </c>
      <c r="B1034" s="90" t="s">
        <v>136</v>
      </c>
      <c r="C1034" s="89" t="s">
        <v>80</v>
      </c>
      <c r="D1034" s="89" t="s">
        <v>14</v>
      </c>
      <c r="E1034" s="89" t="s">
        <v>282</v>
      </c>
      <c r="F1034" s="89" t="s">
        <v>51</v>
      </c>
      <c r="G1034" s="226"/>
      <c r="H1034" s="226"/>
      <c r="I1034" s="226"/>
      <c r="J1034" s="226"/>
      <c r="K1034" s="87"/>
      <c r="L1034" s="87"/>
      <c r="M1034" s="87"/>
      <c r="N1034" s="87"/>
      <c r="O1034" s="87">
        <f>G1034+K1034</f>
        <v>0</v>
      </c>
      <c r="P1034" s="87">
        <f>H1034+L1034</f>
        <v>0</v>
      </c>
      <c r="Q1034" s="87">
        <f>I1034+M1034</f>
        <v>0</v>
      </c>
      <c r="R1034" s="87">
        <f>J1034+N1034</f>
        <v>0</v>
      </c>
    </row>
    <row r="1035" spans="1:18" s="135" customFormat="1" ht="33">
      <c r="A1035" s="99" t="s">
        <v>143</v>
      </c>
      <c r="B1035" s="103" t="s">
        <v>136</v>
      </c>
      <c r="C1035" s="101" t="s">
        <v>80</v>
      </c>
      <c r="D1035" s="101" t="s">
        <v>14</v>
      </c>
      <c r="E1035" s="101" t="s">
        <v>185</v>
      </c>
      <c r="F1035" s="101"/>
      <c r="G1035" s="226">
        <f>G1036+G1040</f>
        <v>16026</v>
      </c>
      <c r="H1035" s="226">
        <f t="shared" ref="H1035:J1035" si="705">H1036+H1040</f>
        <v>0</v>
      </c>
      <c r="I1035" s="226">
        <f t="shared" si="705"/>
        <v>16026</v>
      </c>
      <c r="J1035" s="226">
        <f t="shared" si="705"/>
        <v>0</v>
      </c>
      <c r="K1035" s="96">
        <f>K1036+K1040</f>
        <v>0</v>
      </c>
      <c r="L1035" s="96">
        <f t="shared" ref="L1035:N1035" si="706">L1036+L1040</f>
        <v>0</v>
      </c>
      <c r="M1035" s="96">
        <f t="shared" si="706"/>
        <v>0</v>
      </c>
      <c r="N1035" s="96">
        <f t="shared" si="706"/>
        <v>0</v>
      </c>
      <c r="O1035" s="96">
        <f>O1036+O1040</f>
        <v>16026</v>
      </c>
      <c r="P1035" s="96">
        <f t="shared" ref="P1035:R1035" si="707">P1036+P1040</f>
        <v>0</v>
      </c>
      <c r="Q1035" s="96">
        <f t="shared" si="707"/>
        <v>16026</v>
      </c>
      <c r="R1035" s="96">
        <f t="shared" si="707"/>
        <v>0</v>
      </c>
    </row>
    <row r="1036" spans="1:18" s="135" customFormat="1">
      <c r="A1036" s="99" t="s">
        <v>15</v>
      </c>
      <c r="B1036" s="103" t="s">
        <v>136</v>
      </c>
      <c r="C1036" s="101" t="s">
        <v>80</v>
      </c>
      <c r="D1036" s="101" t="s">
        <v>14</v>
      </c>
      <c r="E1036" s="101" t="s">
        <v>186</v>
      </c>
      <c r="F1036" s="101"/>
      <c r="G1036" s="226">
        <f t="shared" ref="G1036:R1038" si="708">G1037</f>
        <v>5872</v>
      </c>
      <c r="H1036" s="226">
        <f t="shared" si="708"/>
        <v>0</v>
      </c>
      <c r="I1036" s="226">
        <f t="shared" si="708"/>
        <v>5872</v>
      </c>
      <c r="J1036" s="226">
        <f t="shared" si="708"/>
        <v>0</v>
      </c>
      <c r="K1036" s="96">
        <f t="shared" si="708"/>
        <v>0</v>
      </c>
      <c r="L1036" s="96">
        <f t="shared" si="708"/>
        <v>0</v>
      </c>
      <c r="M1036" s="96">
        <f t="shared" si="708"/>
        <v>0</v>
      </c>
      <c r="N1036" s="96">
        <f t="shared" si="708"/>
        <v>0</v>
      </c>
      <c r="O1036" s="96">
        <f t="shared" si="708"/>
        <v>5872</v>
      </c>
      <c r="P1036" s="96">
        <f t="shared" si="708"/>
        <v>0</v>
      </c>
      <c r="Q1036" s="96">
        <f t="shared" si="708"/>
        <v>5872</v>
      </c>
      <c r="R1036" s="96">
        <f t="shared" si="708"/>
        <v>0</v>
      </c>
    </row>
    <row r="1037" spans="1:18" s="135" customFormat="1">
      <c r="A1037" s="99" t="s">
        <v>146</v>
      </c>
      <c r="B1037" s="103" t="s">
        <v>136</v>
      </c>
      <c r="C1037" s="101" t="s">
        <v>80</v>
      </c>
      <c r="D1037" s="101" t="s">
        <v>14</v>
      </c>
      <c r="E1037" s="101" t="s">
        <v>203</v>
      </c>
      <c r="F1037" s="101"/>
      <c r="G1037" s="226">
        <f t="shared" si="708"/>
        <v>5872</v>
      </c>
      <c r="H1037" s="226">
        <f t="shared" si="708"/>
        <v>0</v>
      </c>
      <c r="I1037" s="226">
        <f t="shared" si="708"/>
        <v>5872</v>
      </c>
      <c r="J1037" s="226">
        <f t="shared" si="708"/>
        <v>0</v>
      </c>
      <c r="K1037" s="96">
        <f t="shared" si="708"/>
        <v>0</v>
      </c>
      <c r="L1037" s="96">
        <f t="shared" si="708"/>
        <v>0</v>
      </c>
      <c r="M1037" s="96">
        <f t="shared" si="708"/>
        <v>0</v>
      </c>
      <c r="N1037" s="96">
        <f t="shared" si="708"/>
        <v>0</v>
      </c>
      <c r="O1037" s="96">
        <f t="shared" si="708"/>
        <v>5872</v>
      </c>
      <c r="P1037" s="96">
        <f t="shared" si="708"/>
        <v>0</v>
      </c>
      <c r="Q1037" s="96">
        <f t="shared" si="708"/>
        <v>5872</v>
      </c>
      <c r="R1037" s="96">
        <f t="shared" si="708"/>
        <v>0</v>
      </c>
    </row>
    <row r="1038" spans="1:18" s="135" customFormat="1" ht="33">
      <c r="A1038" s="99" t="s">
        <v>172</v>
      </c>
      <c r="B1038" s="103" t="s">
        <v>136</v>
      </c>
      <c r="C1038" s="101" t="s">
        <v>80</v>
      </c>
      <c r="D1038" s="101" t="s">
        <v>14</v>
      </c>
      <c r="E1038" s="101" t="s">
        <v>203</v>
      </c>
      <c r="F1038" s="101" t="s">
        <v>16</v>
      </c>
      <c r="G1038" s="226">
        <f t="shared" si="708"/>
        <v>5872</v>
      </c>
      <c r="H1038" s="226">
        <f t="shared" si="708"/>
        <v>0</v>
      </c>
      <c r="I1038" s="226">
        <f t="shared" si="708"/>
        <v>5872</v>
      </c>
      <c r="J1038" s="226">
        <f t="shared" si="708"/>
        <v>0</v>
      </c>
      <c r="K1038" s="96">
        <f t="shared" si="708"/>
        <v>0</v>
      </c>
      <c r="L1038" s="96">
        <f t="shared" si="708"/>
        <v>0</v>
      </c>
      <c r="M1038" s="96">
        <f t="shared" si="708"/>
        <v>0</v>
      </c>
      <c r="N1038" s="96">
        <f t="shared" si="708"/>
        <v>0</v>
      </c>
      <c r="O1038" s="96">
        <f t="shared" si="708"/>
        <v>5872</v>
      </c>
      <c r="P1038" s="96">
        <f t="shared" si="708"/>
        <v>0</v>
      </c>
      <c r="Q1038" s="96">
        <f t="shared" si="708"/>
        <v>5872</v>
      </c>
      <c r="R1038" s="96">
        <f t="shared" si="708"/>
        <v>0</v>
      </c>
    </row>
    <row r="1039" spans="1:18" s="135" customFormat="1" ht="33">
      <c r="A1039" s="99" t="s">
        <v>44</v>
      </c>
      <c r="B1039" s="103" t="s">
        <v>136</v>
      </c>
      <c r="C1039" s="101" t="s">
        <v>80</v>
      </c>
      <c r="D1039" s="101" t="s">
        <v>14</v>
      </c>
      <c r="E1039" s="101" t="s">
        <v>203</v>
      </c>
      <c r="F1039" s="101" t="s">
        <v>51</v>
      </c>
      <c r="G1039" s="226">
        <v>5872</v>
      </c>
      <c r="H1039" s="226"/>
      <c r="I1039" s="226">
        <v>5872</v>
      </c>
      <c r="J1039" s="226"/>
      <c r="K1039" s="96"/>
      <c r="L1039" s="96"/>
      <c r="M1039" s="96"/>
      <c r="N1039" s="96"/>
      <c r="O1039" s="96">
        <f>G1039+K1039</f>
        <v>5872</v>
      </c>
      <c r="P1039" s="96">
        <f>H1039+L1039</f>
        <v>0</v>
      </c>
      <c r="Q1039" s="96">
        <f>I1039+M1039</f>
        <v>5872</v>
      </c>
      <c r="R1039" s="96">
        <f>J1039+N1039</f>
        <v>0</v>
      </c>
    </row>
    <row r="1040" spans="1:18" s="68" customFormat="1" ht="68.25" customHeight="1">
      <c r="A1040" s="12" t="s">
        <v>410</v>
      </c>
      <c r="B1040" s="10" t="s">
        <v>136</v>
      </c>
      <c r="C1040" s="10" t="s">
        <v>80</v>
      </c>
      <c r="D1040" s="10" t="s">
        <v>14</v>
      </c>
      <c r="E1040" s="11" t="s">
        <v>407</v>
      </c>
      <c r="F1040" s="10"/>
      <c r="G1040" s="226">
        <f>G1041</f>
        <v>10154</v>
      </c>
      <c r="H1040" s="226">
        <f t="shared" ref="H1040:R1040" si="709">H1041</f>
        <v>0</v>
      </c>
      <c r="I1040" s="226">
        <f t="shared" si="709"/>
        <v>10154</v>
      </c>
      <c r="J1040" s="226">
        <f t="shared" si="709"/>
        <v>0</v>
      </c>
      <c r="K1040" s="96">
        <f>K1041</f>
        <v>0</v>
      </c>
      <c r="L1040" s="96">
        <f t="shared" si="709"/>
        <v>0</v>
      </c>
      <c r="M1040" s="96">
        <f t="shared" si="709"/>
        <v>0</v>
      </c>
      <c r="N1040" s="96">
        <f t="shared" si="709"/>
        <v>0</v>
      </c>
      <c r="O1040" s="96">
        <f>O1041</f>
        <v>10154</v>
      </c>
      <c r="P1040" s="96">
        <f t="shared" si="709"/>
        <v>0</v>
      </c>
      <c r="Q1040" s="96">
        <f t="shared" si="709"/>
        <v>10154</v>
      </c>
      <c r="R1040" s="96">
        <f t="shared" si="709"/>
        <v>0</v>
      </c>
    </row>
    <row r="1041" spans="1:18" s="68" customFormat="1" ht="33">
      <c r="A1041" s="12" t="s">
        <v>172</v>
      </c>
      <c r="B1041" s="10" t="s">
        <v>136</v>
      </c>
      <c r="C1041" s="10" t="s">
        <v>80</v>
      </c>
      <c r="D1041" s="10" t="s">
        <v>14</v>
      </c>
      <c r="E1041" s="11" t="s">
        <v>407</v>
      </c>
      <c r="F1041" s="10" t="s">
        <v>16</v>
      </c>
      <c r="G1041" s="226">
        <f t="shared" ref="G1041:R1041" si="710">G1042</f>
        <v>10154</v>
      </c>
      <c r="H1041" s="226">
        <f t="shared" si="710"/>
        <v>0</v>
      </c>
      <c r="I1041" s="226">
        <f t="shared" si="710"/>
        <v>10154</v>
      </c>
      <c r="J1041" s="226">
        <f t="shared" si="710"/>
        <v>0</v>
      </c>
      <c r="K1041" s="96">
        <f t="shared" si="710"/>
        <v>0</v>
      </c>
      <c r="L1041" s="96">
        <f t="shared" si="710"/>
        <v>0</v>
      </c>
      <c r="M1041" s="96">
        <f t="shared" si="710"/>
        <v>0</v>
      </c>
      <c r="N1041" s="96">
        <f t="shared" si="710"/>
        <v>0</v>
      </c>
      <c r="O1041" s="96">
        <f t="shared" si="710"/>
        <v>10154</v>
      </c>
      <c r="P1041" s="96">
        <f t="shared" si="710"/>
        <v>0</v>
      </c>
      <c r="Q1041" s="96">
        <f t="shared" si="710"/>
        <v>10154</v>
      </c>
      <c r="R1041" s="96">
        <f t="shared" si="710"/>
        <v>0</v>
      </c>
    </row>
    <row r="1042" spans="1:18" s="68" customFormat="1" ht="33">
      <c r="A1042" s="12" t="s">
        <v>44</v>
      </c>
      <c r="B1042" s="10" t="s">
        <v>136</v>
      </c>
      <c r="C1042" s="10" t="s">
        <v>80</v>
      </c>
      <c r="D1042" s="10" t="s">
        <v>14</v>
      </c>
      <c r="E1042" s="11" t="s">
        <v>407</v>
      </c>
      <c r="F1042" s="10" t="s">
        <v>51</v>
      </c>
      <c r="G1042" s="226">
        <v>10154</v>
      </c>
      <c r="H1042" s="226"/>
      <c r="I1042" s="226">
        <v>10154</v>
      </c>
      <c r="J1042" s="243"/>
      <c r="K1042" s="96"/>
      <c r="L1042" s="96"/>
      <c r="M1042" s="96"/>
      <c r="N1042" s="178"/>
      <c r="O1042" s="96">
        <f>G1042+K1042</f>
        <v>10154</v>
      </c>
      <c r="P1042" s="96">
        <f>H1042+L1042</f>
        <v>0</v>
      </c>
      <c r="Q1042" s="96">
        <f>I1042+M1042</f>
        <v>10154</v>
      </c>
      <c r="R1042" s="96">
        <f>J1042+N1042</f>
        <v>0</v>
      </c>
    </row>
    <row r="1043" spans="1:18" ht="33">
      <c r="A1043" s="12" t="s">
        <v>368</v>
      </c>
      <c r="B1043" s="10" t="s">
        <v>136</v>
      </c>
      <c r="C1043" s="10" t="s">
        <v>80</v>
      </c>
      <c r="D1043" s="10" t="s">
        <v>14</v>
      </c>
      <c r="E1043" s="11" t="s">
        <v>682</v>
      </c>
      <c r="F1043" s="10"/>
      <c r="G1043" s="226">
        <f>G1044</f>
        <v>7803</v>
      </c>
      <c r="H1043" s="226">
        <f t="shared" ref="H1043:R1043" si="711">H1044</f>
        <v>0</v>
      </c>
      <c r="I1043" s="226">
        <f t="shared" si="711"/>
        <v>7803</v>
      </c>
      <c r="J1043" s="226">
        <f t="shared" si="711"/>
        <v>0</v>
      </c>
      <c r="K1043" s="96">
        <f>K1044</f>
        <v>0</v>
      </c>
      <c r="L1043" s="96">
        <f t="shared" si="711"/>
        <v>0</v>
      </c>
      <c r="M1043" s="96">
        <f t="shared" si="711"/>
        <v>0</v>
      </c>
      <c r="N1043" s="96">
        <f t="shared" si="711"/>
        <v>0</v>
      </c>
      <c r="O1043" s="96">
        <f>O1044</f>
        <v>7803</v>
      </c>
      <c r="P1043" s="96">
        <f t="shared" si="711"/>
        <v>0</v>
      </c>
      <c r="Q1043" s="96">
        <f t="shared" si="711"/>
        <v>7803</v>
      </c>
      <c r="R1043" s="96">
        <f t="shared" si="711"/>
        <v>0</v>
      </c>
    </row>
    <row r="1044" spans="1:18" ht="33">
      <c r="A1044" s="12" t="s">
        <v>366</v>
      </c>
      <c r="B1044" s="10" t="s">
        <v>136</v>
      </c>
      <c r="C1044" s="10" t="s">
        <v>80</v>
      </c>
      <c r="D1044" s="10" t="s">
        <v>14</v>
      </c>
      <c r="E1044" s="11" t="s">
        <v>367</v>
      </c>
      <c r="F1044" s="10"/>
      <c r="G1044" s="226">
        <f>G1045+G1047</f>
        <v>7803</v>
      </c>
      <c r="H1044" s="226">
        <f t="shared" ref="H1044:J1044" si="712">H1045+H1047</f>
        <v>0</v>
      </c>
      <c r="I1044" s="226">
        <f t="shared" si="712"/>
        <v>7803</v>
      </c>
      <c r="J1044" s="226">
        <f t="shared" si="712"/>
        <v>0</v>
      </c>
      <c r="K1044" s="96">
        <f>K1045+K1047</f>
        <v>0</v>
      </c>
      <c r="L1044" s="96">
        <f t="shared" ref="L1044:N1044" si="713">L1045+L1047</f>
        <v>0</v>
      </c>
      <c r="M1044" s="96">
        <f t="shared" si="713"/>
        <v>0</v>
      </c>
      <c r="N1044" s="96">
        <f t="shared" si="713"/>
        <v>0</v>
      </c>
      <c r="O1044" s="96">
        <f>O1045+O1047</f>
        <v>7803</v>
      </c>
      <c r="P1044" s="96">
        <f t="shared" ref="P1044:R1044" si="714">P1045+P1047</f>
        <v>0</v>
      </c>
      <c r="Q1044" s="96">
        <f t="shared" si="714"/>
        <v>7803</v>
      </c>
      <c r="R1044" s="96">
        <f t="shared" si="714"/>
        <v>0</v>
      </c>
    </row>
    <row r="1045" spans="1:18" ht="33">
      <c r="A1045" s="12" t="s">
        <v>172</v>
      </c>
      <c r="B1045" s="10" t="s">
        <v>136</v>
      </c>
      <c r="C1045" s="10" t="s">
        <v>80</v>
      </c>
      <c r="D1045" s="10" t="s">
        <v>14</v>
      </c>
      <c r="E1045" s="11" t="s">
        <v>367</v>
      </c>
      <c r="F1045" s="10" t="s">
        <v>16</v>
      </c>
      <c r="G1045" s="226">
        <f>G1046</f>
        <v>5318</v>
      </c>
      <c r="H1045" s="226">
        <f t="shared" ref="H1045:R1045" si="715">H1046</f>
        <v>0</v>
      </c>
      <c r="I1045" s="226">
        <f t="shared" si="715"/>
        <v>5318</v>
      </c>
      <c r="J1045" s="226">
        <f t="shared" si="715"/>
        <v>0</v>
      </c>
      <c r="K1045" s="96">
        <f>K1046</f>
        <v>0</v>
      </c>
      <c r="L1045" s="96">
        <f t="shared" si="715"/>
        <v>0</v>
      </c>
      <c r="M1045" s="96">
        <f t="shared" si="715"/>
        <v>0</v>
      </c>
      <c r="N1045" s="96">
        <f t="shared" si="715"/>
        <v>0</v>
      </c>
      <c r="O1045" s="96">
        <f>O1046</f>
        <v>5318</v>
      </c>
      <c r="P1045" s="96">
        <f t="shared" si="715"/>
        <v>0</v>
      </c>
      <c r="Q1045" s="96">
        <f t="shared" si="715"/>
        <v>5318</v>
      </c>
      <c r="R1045" s="96">
        <f t="shared" si="715"/>
        <v>0</v>
      </c>
    </row>
    <row r="1046" spans="1:18" ht="33">
      <c r="A1046" s="12" t="s">
        <v>44</v>
      </c>
      <c r="B1046" s="10" t="s">
        <v>136</v>
      </c>
      <c r="C1046" s="10" t="s">
        <v>80</v>
      </c>
      <c r="D1046" s="10" t="s">
        <v>14</v>
      </c>
      <c r="E1046" s="11" t="s">
        <v>367</v>
      </c>
      <c r="F1046" s="10" t="s">
        <v>51</v>
      </c>
      <c r="G1046" s="226">
        <v>5318</v>
      </c>
      <c r="H1046" s="226"/>
      <c r="I1046" s="226">
        <v>5318</v>
      </c>
      <c r="J1046" s="226"/>
      <c r="K1046" s="96"/>
      <c r="L1046" s="96"/>
      <c r="M1046" s="96"/>
      <c r="N1046" s="96"/>
      <c r="O1046" s="96">
        <f>G1046+K1046</f>
        <v>5318</v>
      </c>
      <c r="P1046" s="96">
        <f>H1046+L1046</f>
        <v>0</v>
      </c>
      <c r="Q1046" s="96">
        <f>I1046+M1046</f>
        <v>5318</v>
      </c>
      <c r="R1046" s="96">
        <f>J1046+N1046</f>
        <v>0</v>
      </c>
    </row>
    <row r="1047" spans="1:18">
      <c r="A1047" s="12" t="s">
        <v>19</v>
      </c>
      <c r="B1047" s="10" t="s">
        <v>136</v>
      </c>
      <c r="C1047" s="10" t="s">
        <v>80</v>
      </c>
      <c r="D1047" s="10" t="s">
        <v>14</v>
      </c>
      <c r="E1047" s="11" t="s">
        <v>367</v>
      </c>
      <c r="F1047" s="10" t="s">
        <v>20</v>
      </c>
      <c r="G1047" s="226">
        <f>G1048</f>
        <v>2485</v>
      </c>
      <c r="H1047" s="226">
        <f t="shared" ref="H1047:R1047" si="716">H1048</f>
        <v>0</v>
      </c>
      <c r="I1047" s="226">
        <f t="shared" si="716"/>
        <v>2485</v>
      </c>
      <c r="J1047" s="226">
        <f t="shared" si="716"/>
        <v>0</v>
      </c>
      <c r="K1047" s="96">
        <f>K1048</f>
        <v>0</v>
      </c>
      <c r="L1047" s="96">
        <f t="shared" si="716"/>
        <v>0</v>
      </c>
      <c r="M1047" s="96">
        <f t="shared" si="716"/>
        <v>0</v>
      </c>
      <c r="N1047" s="96">
        <f t="shared" si="716"/>
        <v>0</v>
      </c>
      <c r="O1047" s="96">
        <f>O1048</f>
        <v>2485</v>
      </c>
      <c r="P1047" s="96">
        <f t="shared" si="716"/>
        <v>0</v>
      </c>
      <c r="Q1047" s="96">
        <f t="shared" si="716"/>
        <v>2485</v>
      </c>
      <c r="R1047" s="96">
        <f t="shared" si="716"/>
        <v>0</v>
      </c>
    </row>
    <row r="1048" spans="1:18" ht="55.5" customHeight="1">
      <c r="A1048" s="12" t="s">
        <v>191</v>
      </c>
      <c r="B1048" s="10" t="s">
        <v>136</v>
      </c>
      <c r="C1048" s="10" t="s">
        <v>80</v>
      </c>
      <c r="D1048" s="10" t="s">
        <v>14</v>
      </c>
      <c r="E1048" s="11" t="s">
        <v>367</v>
      </c>
      <c r="F1048" s="10" t="s">
        <v>142</v>
      </c>
      <c r="G1048" s="226">
        <v>2485</v>
      </c>
      <c r="H1048" s="226"/>
      <c r="I1048" s="226">
        <v>2485</v>
      </c>
      <c r="J1048" s="226"/>
      <c r="K1048" s="96"/>
      <c r="L1048" s="96"/>
      <c r="M1048" s="96"/>
      <c r="N1048" s="96"/>
      <c r="O1048" s="96">
        <f>G1048+K1048</f>
        <v>2485</v>
      </c>
      <c r="P1048" s="96">
        <f>H1048+L1048</f>
        <v>0</v>
      </c>
      <c r="Q1048" s="96">
        <f>I1048+M1048</f>
        <v>2485</v>
      </c>
      <c r="R1048" s="96">
        <f>J1048+N1048</f>
        <v>0</v>
      </c>
    </row>
    <row r="1049" spans="1:18">
      <c r="A1049" s="12" t="s">
        <v>17</v>
      </c>
      <c r="B1049" s="45" t="s">
        <v>136</v>
      </c>
      <c r="C1049" s="10" t="s">
        <v>80</v>
      </c>
      <c r="D1049" s="10" t="s">
        <v>14</v>
      </c>
      <c r="E1049" s="9" t="s">
        <v>55</v>
      </c>
      <c r="F1049" s="10"/>
      <c r="G1049" s="226">
        <f t="shared" ref="G1049:R1052" si="717">G1050</f>
        <v>403384</v>
      </c>
      <c r="H1049" s="226">
        <f t="shared" si="717"/>
        <v>0</v>
      </c>
      <c r="I1049" s="226">
        <f t="shared" si="717"/>
        <v>403384</v>
      </c>
      <c r="J1049" s="226">
        <f t="shared" si="717"/>
        <v>0</v>
      </c>
      <c r="K1049" s="96">
        <f t="shared" si="717"/>
        <v>0</v>
      </c>
      <c r="L1049" s="96">
        <f t="shared" si="717"/>
        <v>0</v>
      </c>
      <c r="M1049" s="96">
        <f t="shared" si="717"/>
        <v>0</v>
      </c>
      <c r="N1049" s="96">
        <f t="shared" si="717"/>
        <v>0</v>
      </c>
      <c r="O1049" s="96">
        <f t="shared" si="717"/>
        <v>403384</v>
      </c>
      <c r="P1049" s="96">
        <f t="shared" si="717"/>
        <v>0</v>
      </c>
      <c r="Q1049" s="96">
        <f t="shared" si="717"/>
        <v>403384</v>
      </c>
      <c r="R1049" s="96">
        <f t="shared" si="717"/>
        <v>0</v>
      </c>
    </row>
    <row r="1050" spans="1:18">
      <c r="A1050" s="12" t="s">
        <v>15</v>
      </c>
      <c r="B1050" s="45" t="s">
        <v>136</v>
      </c>
      <c r="C1050" s="10" t="s">
        <v>80</v>
      </c>
      <c r="D1050" s="10" t="s">
        <v>14</v>
      </c>
      <c r="E1050" s="10" t="s">
        <v>60</v>
      </c>
      <c r="F1050" s="10"/>
      <c r="G1050" s="226">
        <f t="shared" si="717"/>
        <v>403384</v>
      </c>
      <c r="H1050" s="226">
        <f t="shared" si="717"/>
        <v>0</v>
      </c>
      <c r="I1050" s="226">
        <f t="shared" si="717"/>
        <v>403384</v>
      </c>
      <c r="J1050" s="226">
        <f t="shared" si="717"/>
        <v>0</v>
      </c>
      <c r="K1050" s="96">
        <f t="shared" si="717"/>
        <v>0</v>
      </c>
      <c r="L1050" s="96">
        <f t="shared" si="717"/>
        <v>0</v>
      </c>
      <c r="M1050" s="96">
        <f t="shared" si="717"/>
        <v>0</v>
      </c>
      <c r="N1050" s="96">
        <f t="shared" si="717"/>
        <v>0</v>
      </c>
      <c r="O1050" s="96">
        <f t="shared" si="717"/>
        <v>403384</v>
      </c>
      <c r="P1050" s="96">
        <f t="shared" si="717"/>
        <v>0</v>
      </c>
      <c r="Q1050" s="96">
        <f t="shared" si="717"/>
        <v>403384</v>
      </c>
      <c r="R1050" s="96">
        <f t="shared" si="717"/>
        <v>0</v>
      </c>
    </row>
    <row r="1051" spans="1:18">
      <c r="A1051" s="12" t="s">
        <v>146</v>
      </c>
      <c r="B1051" s="45" t="s">
        <v>136</v>
      </c>
      <c r="C1051" s="10" t="s">
        <v>80</v>
      </c>
      <c r="D1051" s="10" t="s">
        <v>14</v>
      </c>
      <c r="E1051" s="10" t="s">
        <v>182</v>
      </c>
      <c r="F1051" s="10"/>
      <c r="G1051" s="226">
        <f t="shared" si="717"/>
        <v>403384</v>
      </c>
      <c r="H1051" s="226">
        <f t="shared" si="717"/>
        <v>0</v>
      </c>
      <c r="I1051" s="226">
        <f t="shared" si="717"/>
        <v>403384</v>
      </c>
      <c r="J1051" s="226">
        <f t="shared" si="717"/>
        <v>0</v>
      </c>
      <c r="K1051" s="96">
        <f t="shared" si="717"/>
        <v>0</v>
      </c>
      <c r="L1051" s="96">
        <f t="shared" si="717"/>
        <v>0</v>
      </c>
      <c r="M1051" s="96">
        <f t="shared" si="717"/>
        <v>0</v>
      </c>
      <c r="N1051" s="96">
        <f t="shared" si="717"/>
        <v>0</v>
      </c>
      <c r="O1051" s="96">
        <f t="shared" si="717"/>
        <v>403384</v>
      </c>
      <c r="P1051" s="96">
        <f t="shared" si="717"/>
        <v>0</v>
      </c>
      <c r="Q1051" s="96">
        <f t="shared" si="717"/>
        <v>403384</v>
      </c>
      <c r="R1051" s="96">
        <f t="shared" si="717"/>
        <v>0</v>
      </c>
    </row>
    <row r="1052" spans="1:18" ht="33">
      <c r="A1052" s="12" t="s">
        <v>172</v>
      </c>
      <c r="B1052" s="45" t="s">
        <v>136</v>
      </c>
      <c r="C1052" s="10" t="s">
        <v>80</v>
      </c>
      <c r="D1052" s="10" t="s">
        <v>14</v>
      </c>
      <c r="E1052" s="10" t="s">
        <v>182</v>
      </c>
      <c r="F1052" s="10" t="s">
        <v>16</v>
      </c>
      <c r="G1052" s="226">
        <f t="shared" si="717"/>
        <v>403384</v>
      </c>
      <c r="H1052" s="226">
        <f t="shared" si="717"/>
        <v>0</v>
      </c>
      <c r="I1052" s="226">
        <f t="shared" si="717"/>
        <v>403384</v>
      </c>
      <c r="J1052" s="226">
        <f t="shared" si="717"/>
        <v>0</v>
      </c>
      <c r="K1052" s="96">
        <f t="shared" si="717"/>
        <v>0</v>
      </c>
      <c r="L1052" s="96">
        <f t="shared" si="717"/>
        <v>0</v>
      </c>
      <c r="M1052" s="96">
        <f t="shared" si="717"/>
        <v>0</v>
      </c>
      <c r="N1052" s="96">
        <f t="shared" si="717"/>
        <v>0</v>
      </c>
      <c r="O1052" s="96">
        <f t="shared" si="717"/>
        <v>403384</v>
      </c>
      <c r="P1052" s="96">
        <f t="shared" si="717"/>
        <v>0</v>
      </c>
      <c r="Q1052" s="96">
        <f t="shared" si="717"/>
        <v>403384</v>
      </c>
      <c r="R1052" s="96">
        <f t="shared" si="717"/>
        <v>0</v>
      </c>
    </row>
    <row r="1053" spans="1:18" ht="33">
      <c r="A1053" s="12" t="s">
        <v>44</v>
      </c>
      <c r="B1053" s="45" t="s">
        <v>136</v>
      </c>
      <c r="C1053" s="10" t="s">
        <v>80</v>
      </c>
      <c r="D1053" s="10" t="s">
        <v>14</v>
      </c>
      <c r="E1053" s="10" t="s">
        <v>182</v>
      </c>
      <c r="F1053" s="10" t="s">
        <v>51</v>
      </c>
      <c r="G1053" s="226">
        <v>403384</v>
      </c>
      <c r="H1053" s="226"/>
      <c r="I1053" s="226">
        <v>403384</v>
      </c>
      <c r="J1053" s="226"/>
      <c r="K1053" s="96"/>
      <c r="L1053" s="96"/>
      <c r="M1053" s="96"/>
      <c r="N1053" s="96"/>
      <c r="O1053" s="96">
        <f>G1053+K1053</f>
        <v>403384</v>
      </c>
      <c r="P1053" s="96">
        <f>H1053+L1053</f>
        <v>0</v>
      </c>
      <c r="Q1053" s="96">
        <f>I1053+M1053</f>
        <v>403384</v>
      </c>
      <c r="R1053" s="96">
        <f>J1053+N1053</f>
        <v>0</v>
      </c>
    </row>
    <row r="1054" spans="1:18" ht="12.75" customHeight="1">
      <c r="A1054" s="12"/>
      <c r="B1054" s="45"/>
      <c r="C1054" s="10"/>
      <c r="D1054" s="10"/>
      <c r="E1054" s="10"/>
      <c r="F1054" s="10"/>
      <c r="G1054" s="226"/>
      <c r="H1054" s="226"/>
      <c r="I1054" s="226"/>
      <c r="J1054" s="226"/>
      <c r="K1054" s="96"/>
      <c r="L1054" s="96"/>
      <c r="M1054" s="96"/>
      <c r="N1054" s="96"/>
      <c r="O1054" s="96"/>
      <c r="P1054" s="96"/>
      <c r="Q1054" s="96"/>
      <c r="R1054" s="96"/>
    </row>
    <row r="1055" spans="1:18" ht="37.5">
      <c r="A1055" s="25" t="s">
        <v>147</v>
      </c>
      <c r="B1055" s="26" t="s">
        <v>136</v>
      </c>
      <c r="C1055" s="26" t="s">
        <v>80</v>
      </c>
      <c r="D1055" s="26" t="s">
        <v>80</v>
      </c>
      <c r="E1055" s="69"/>
      <c r="F1055" s="70"/>
      <c r="G1055" s="238">
        <f>G1056+G1061+G1080+G1075+G1070</f>
        <v>186688</v>
      </c>
      <c r="H1055" s="238">
        <f t="shared" ref="H1055:J1055" si="718">H1056+H1061+H1080+H1075+H1070</f>
        <v>0</v>
      </c>
      <c r="I1055" s="238">
        <f t="shared" si="718"/>
        <v>186688</v>
      </c>
      <c r="J1055" s="238">
        <f t="shared" si="718"/>
        <v>0</v>
      </c>
      <c r="K1055" s="112">
        <f>K1056+K1061+K1080+K1075+K1070</f>
        <v>0</v>
      </c>
      <c r="L1055" s="112">
        <f t="shared" ref="L1055:N1055" si="719">L1056+L1061+L1080+L1075+L1070</f>
        <v>0</v>
      </c>
      <c r="M1055" s="112">
        <f t="shared" si="719"/>
        <v>0</v>
      </c>
      <c r="N1055" s="112">
        <f t="shared" si="719"/>
        <v>0</v>
      </c>
      <c r="O1055" s="112">
        <f>O1056+O1061+O1080+O1075+O1070</f>
        <v>186688</v>
      </c>
      <c r="P1055" s="112">
        <f t="shared" ref="P1055:R1055" si="720">P1056+P1061+P1080+P1075+P1070</f>
        <v>0</v>
      </c>
      <c r="Q1055" s="112">
        <f t="shared" si="720"/>
        <v>186688</v>
      </c>
      <c r="R1055" s="112">
        <f t="shared" si="720"/>
        <v>0</v>
      </c>
    </row>
    <row r="1056" spans="1:18" ht="83.25">
      <c r="A1056" s="106" t="s">
        <v>458</v>
      </c>
      <c r="B1056" s="36">
        <v>920</v>
      </c>
      <c r="C1056" s="10" t="s">
        <v>80</v>
      </c>
      <c r="D1056" s="10" t="s">
        <v>80</v>
      </c>
      <c r="E1056" s="10" t="s">
        <v>460</v>
      </c>
      <c r="F1056" s="11"/>
      <c r="G1056" s="242">
        <f>G1057</f>
        <v>1848</v>
      </c>
      <c r="H1056" s="242">
        <f t="shared" ref="H1056:R1059" si="721">H1057</f>
        <v>0</v>
      </c>
      <c r="I1056" s="242">
        <f t="shared" si="721"/>
        <v>1848</v>
      </c>
      <c r="J1056" s="242">
        <f t="shared" si="721"/>
        <v>0</v>
      </c>
      <c r="K1056" s="177">
        <f>K1057</f>
        <v>0</v>
      </c>
      <c r="L1056" s="177">
        <f t="shared" si="721"/>
        <v>0</v>
      </c>
      <c r="M1056" s="177">
        <f t="shared" si="721"/>
        <v>0</v>
      </c>
      <c r="N1056" s="177">
        <f t="shared" si="721"/>
        <v>0</v>
      </c>
      <c r="O1056" s="177">
        <f>O1057</f>
        <v>1848</v>
      </c>
      <c r="P1056" s="177">
        <f t="shared" si="721"/>
        <v>0</v>
      </c>
      <c r="Q1056" s="177">
        <f t="shared" si="721"/>
        <v>1848</v>
      </c>
      <c r="R1056" s="177">
        <f t="shared" si="721"/>
        <v>0</v>
      </c>
    </row>
    <row r="1057" spans="1:18" ht="33.75">
      <c r="A1057" s="15" t="s">
        <v>54</v>
      </c>
      <c r="B1057" s="36">
        <v>920</v>
      </c>
      <c r="C1057" s="10" t="s">
        <v>80</v>
      </c>
      <c r="D1057" s="10" t="s">
        <v>80</v>
      </c>
      <c r="E1057" s="10" t="s">
        <v>464</v>
      </c>
      <c r="F1057" s="11"/>
      <c r="G1057" s="242">
        <f>G1058</f>
        <v>1848</v>
      </c>
      <c r="H1057" s="242">
        <f t="shared" si="721"/>
        <v>0</v>
      </c>
      <c r="I1057" s="242">
        <f t="shared" si="721"/>
        <v>1848</v>
      </c>
      <c r="J1057" s="242">
        <f t="shared" si="721"/>
        <v>0</v>
      </c>
      <c r="K1057" s="177">
        <f>K1058</f>
        <v>0</v>
      </c>
      <c r="L1057" s="177">
        <f t="shared" si="721"/>
        <v>0</v>
      </c>
      <c r="M1057" s="177">
        <f t="shared" si="721"/>
        <v>0</v>
      </c>
      <c r="N1057" s="177">
        <f t="shared" si="721"/>
        <v>0</v>
      </c>
      <c r="O1057" s="177">
        <f>O1058</f>
        <v>1848</v>
      </c>
      <c r="P1057" s="177">
        <f t="shared" si="721"/>
        <v>0</v>
      </c>
      <c r="Q1057" s="177">
        <f t="shared" si="721"/>
        <v>1848</v>
      </c>
      <c r="R1057" s="177">
        <f t="shared" si="721"/>
        <v>0</v>
      </c>
    </row>
    <row r="1058" spans="1:18" ht="33.75">
      <c r="A1058" s="15" t="s">
        <v>148</v>
      </c>
      <c r="B1058" s="36">
        <v>920</v>
      </c>
      <c r="C1058" s="10" t="s">
        <v>80</v>
      </c>
      <c r="D1058" s="10" t="s">
        <v>80</v>
      </c>
      <c r="E1058" s="10" t="s">
        <v>504</v>
      </c>
      <c r="F1058" s="11"/>
      <c r="G1058" s="242">
        <f>G1059</f>
        <v>1848</v>
      </c>
      <c r="H1058" s="242">
        <f t="shared" si="721"/>
        <v>0</v>
      </c>
      <c r="I1058" s="242">
        <f t="shared" si="721"/>
        <v>1848</v>
      </c>
      <c r="J1058" s="242">
        <f t="shared" si="721"/>
        <v>0</v>
      </c>
      <c r="K1058" s="177">
        <f>K1059</f>
        <v>0</v>
      </c>
      <c r="L1058" s="177">
        <f t="shared" si="721"/>
        <v>0</v>
      </c>
      <c r="M1058" s="177">
        <f t="shared" si="721"/>
        <v>0</v>
      </c>
      <c r="N1058" s="177">
        <f t="shared" si="721"/>
        <v>0</v>
      </c>
      <c r="O1058" s="177">
        <f>O1059</f>
        <v>1848</v>
      </c>
      <c r="P1058" s="177">
        <f t="shared" si="721"/>
        <v>0</v>
      </c>
      <c r="Q1058" s="177">
        <f t="shared" si="721"/>
        <v>1848</v>
      </c>
      <c r="R1058" s="177">
        <f t="shared" si="721"/>
        <v>0</v>
      </c>
    </row>
    <row r="1059" spans="1:18" ht="33.75">
      <c r="A1059" s="12" t="s">
        <v>32</v>
      </c>
      <c r="B1059" s="36">
        <v>920</v>
      </c>
      <c r="C1059" s="10" t="s">
        <v>80</v>
      </c>
      <c r="D1059" s="10" t="s">
        <v>80</v>
      </c>
      <c r="E1059" s="10" t="s">
        <v>504</v>
      </c>
      <c r="F1059" s="10">
        <v>600</v>
      </c>
      <c r="G1059" s="242">
        <f>G1060</f>
        <v>1848</v>
      </c>
      <c r="H1059" s="242">
        <f t="shared" si="721"/>
        <v>0</v>
      </c>
      <c r="I1059" s="242">
        <f t="shared" si="721"/>
        <v>1848</v>
      </c>
      <c r="J1059" s="242">
        <f t="shared" si="721"/>
        <v>0</v>
      </c>
      <c r="K1059" s="177">
        <f>K1060</f>
        <v>0</v>
      </c>
      <c r="L1059" s="177">
        <f t="shared" si="721"/>
        <v>0</v>
      </c>
      <c r="M1059" s="177">
        <f t="shared" si="721"/>
        <v>0</v>
      </c>
      <c r="N1059" s="177">
        <f t="shared" si="721"/>
        <v>0</v>
      </c>
      <c r="O1059" s="177">
        <f>O1060</f>
        <v>1848</v>
      </c>
      <c r="P1059" s="177">
        <f t="shared" si="721"/>
        <v>0</v>
      </c>
      <c r="Q1059" s="177">
        <f t="shared" si="721"/>
        <v>1848</v>
      </c>
      <c r="R1059" s="177">
        <f t="shared" si="721"/>
        <v>0</v>
      </c>
    </row>
    <row r="1060" spans="1:18" ht="18.75">
      <c r="A1060" s="12" t="s">
        <v>46</v>
      </c>
      <c r="B1060" s="36">
        <v>920</v>
      </c>
      <c r="C1060" s="10" t="s">
        <v>80</v>
      </c>
      <c r="D1060" s="10" t="s">
        <v>80</v>
      </c>
      <c r="E1060" s="10" t="s">
        <v>504</v>
      </c>
      <c r="F1060" s="10">
        <v>610</v>
      </c>
      <c r="G1060" s="242">
        <v>1848</v>
      </c>
      <c r="H1060" s="242"/>
      <c r="I1060" s="242">
        <v>1848</v>
      </c>
      <c r="J1060" s="242"/>
      <c r="K1060" s="177"/>
      <c r="L1060" s="177"/>
      <c r="M1060" s="177"/>
      <c r="N1060" s="177"/>
      <c r="O1060" s="96">
        <f>G1060+K1060</f>
        <v>1848</v>
      </c>
      <c r="P1060" s="96">
        <f>H1060+L1060</f>
        <v>0</v>
      </c>
      <c r="Q1060" s="96">
        <f>I1060+M1060</f>
        <v>1848</v>
      </c>
      <c r="R1060" s="96">
        <f>J1060+N1060</f>
        <v>0</v>
      </c>
    </row>
    <row r="1061" spans="1:18" ht="33">
      <c r="A1061" s="40" t="s">
        <v>408</v>
      </c>
      <c r="B1061" s="10" t="s">
        <v>136</v>
      </c>
      <c r="C1061" s="10" t="s">
        <v>80</v>
      </c>
      <c r="D1061" s="10" t="s">
        <v>80</v>
      </c>
      <c r="E1061" s="11" t="s">
        <v>174</v>
      </c>
      <c r="F1061" s="67"/>
      <c r="G1061" s="226">
        <f t="shared" ref="G1061:J1061" si="722">G1062+G1066</f>
        <v>181023</v>
      </c>
      <c r="H1061" s="226">
        <f t="shared" si="722"/>
        <v>0</v>
      </c>
      <c r="I1061" s="226">
        <f t="shared" si="722"/>
        <v>181023</v>
      </c>
      <c r="J1061" s="226">
        <f t="shared" si="722"/>
        <v>0</v>
      </c>
      <c r="K1061" s="96">
        <f t="shared" ref="K1061:R1061" si="723">K1062+K1066</f>
        <v>0</v>
      </c>
      <c r="L1061" s="96">
        <f t="shared" si="723"/>
        <v>0</v>
      </c>
      <c r="M1061" s="96">
        <f t="shared" si="723"/>
        <v>0</v>
      </c>
      <c r="N1061" s="96">
        <f t="shared" si="723"/>
        <v>0</v>
      </c>
      <c r="O1061" s="96">
        <f t="shared" si="723"/>
        <v>181023</v>
      </c>
      <c r="P1061" s="96">
        <f t="shared" si="723"/>
        <v>0</v>
      </c>
      <c r="Q1061" s="96">
        <f t="shared" si="723"/>
        <v>181023</v>
      </c>
      <c r="R1061" s="96">
        <f t="shared" si="723"/>
        <v>0</v>
      </c>
    </row>
    <row r="1062" spans="1:18" ht="33">
      <c r="A1062" s="12" t="s">
        <v>54</v>
      </c>
      <c r="B1062" s="10" t="s">
        <v>136</v>
      </c>
      <c r="C1062" s="10" t="s">
        <v>80</v>
      </c>
      <c r="D1062" s="10" t="s">
        <v>80</v>
      </c>
      <c r="E1062" s="11" t="s">
        <v>177</v>
      </c>
      <c r="F1062" s="67"/>
      <c r="G1062" s="226">
        <f t="shared" ref="G1062:R1064" si="724">G1063</f>
        <v>181017</v>
      </c>
      <c r="H1062" s="226">
        <f t="shared" si="724"/>
        <v>0</v>
      </c>
      <c r="I1062" s="226">
        <f t="shared" si="724"/>
        <v>181017</v>
      </c>
      <c r="J1062" s="226">
        <f t="shared" si="724"/>
        <v>0</v>
      </c>
      <c r="K1062" s="96">
        <f t="shared" si="724"/>
        <v>0</v>
      </c>
      <c r="L1062" s="96">
        <f t="shared" si="724"/>
        <v>0</v>
      </c>
      <c r="M1062" s="96">
        <f t="shared" si="724"/>
        <v>0</v>
      </c>
      <c r="N1062" s="96">
        <f t="shared" si="724"/>
        <v>0</v>
      </c>
      <c r="O1062" s="96">
        <f t="shared" si="724"/>
        <v>181017</v>
      </c>
      <c r="P1062" s="96">
        <f t="shared" si="724"/>
        <v>0</v>
      </c>
      <c r="Q1062" s="96">
        <f t="shared" si="724"/>
        <v>181017</v>
      </c>
      <c r="R1062" s="96">
        <f t="shared" si="724"/>
        <v>0</v>
      </c>
    </row>
    <row r="1063" spans="1:18" ht="33">
      <c r="A1063" s="12" t="s">
        <v>148</v>
      </c>
      <c r="B1063" s="10" t="s">
        <v>136</v>
      </c>
      <c r="C1063" s="10" t="s">
        <v>80</v>
      </c>
      <c r="D1063" s="10" t="s">
        <v>80</v>
      </c>
      <c r="E1063" s="11" t="s">
        <v>178</v>
      </c>
      <c r="F1063" s="67"/>
      <c r="G1063" s="226">
        <f t="shared" si="724"/>
        <v>181017</v>
      </c>
      <c r="H1063" s="226">
        <f t="shared" si="724"/>
        <v>0</v>
      </c>
      <c r="I1063" s="226">
        <f t="shared" si="724"/>
        <v>181017</v>
      </c>
      <c r="J1063" s="226">
        <f t="shared" si="724"/>
        <v>0</v>
      </c>
      <c r="K1063" s="96">
        <f t="shared" si="724"/>
        <v>0</v>
      </c>
      <c r="L1063" s="96">
        <f t="shared" si="724"/>
        <v>0</v>
      </c>
      <c r="M1063" s="96">
        <f t="shared" si="724"/>
        <v>0</v>
      </c>
      <c r="N1063" s="96">
        <f t="shared" si="724"/>
        <v>0</v>
      </c>
      <c r="O1063" s="96">
        <f t="shared" si="724"/>
        <v>181017</v>
      </c>
      <c r="P1063" s="96">
        <f t="shared" si="724"/>
        <v>0</v>
      </c>
      <c r="Q1063" s="96">
        <f t="shared" si="724"/>
        <v>181017</v>
      </c>
      <c r="R1063" s="96">
        <f t="shared" si="724"/>
        <v>0</v>
      </c>
    </row>
    <row r="1064" spans="1:18" ht="33">
      <c r="A1064" s="12" t="s">
        <v>32</v>
      </c>
      <c r="B1064" s="10" t="s">
        <v>136</v>
      </c>
      <c r="C1064" s="10" t="s">
        <v>80</v>
      </c>
      <c r="D1064" s="10" t="s">
        <v>80</v>
      </c>
      <c r="E1064" s="11" t="s">
        <v>178</v>
      </c>
      <c r="F1064" s="10" t="s">
        <v>33</v>
      </c>
      <c r="G1064" s="226">
        <f t="shared" si="724"/>
        <v>181017</v>
      </c>
      <c r="H1064" s="226">
        <f t="shared" si="724"/>
        <v>0</v>
      </c>
      <c r="I1064" s="226">
        <f t="shared" si="724"/>
        <v>181017</v>
      </c>
      <c r="J1064" s="226">
        <f t="shared" si="724"/>
        <v>0</v>
      </c>
      <c r="K1064" s="96">
        <f t="shared" si="724"/>
        <v>0</v>
      </c>
      <c r="L1064" s="96">
        <f t="shared" si="724"/>
        <v>0</v>
      </c>
      <c r="M1064" s="96">
        <f t="shared" si="724"/>
        <v>0</v>
      </c>
      <c r="N1064" s="96">
        <f t="shared" si="724"/>
        <v>0</v>
      </c>
      <c r="O1064" s="96">
        <f t="shared" si="724"/>
        <v>181017</v>
      </c>
      <c r="P1064" s="96">
        <f t="shared" si="724"/>
        <v>0</v>
      </c>
      <c r="Q1064" s="96">
        <f t="shared" si="724"/>
        <v>181017</v>
      </c>
      <c r="R1064" s="96">
        <f t="shared" si="724"/>
        <v>0</v>
      </c>
    </row>
    <row r="1065" spans="1:18">
      <c r="A1065" s="12" t="s">
        <v>46</v>
      </c>
      <c r="B1065" s="10" t="s">
        <v>136</v>
      </c>
      <c r="C1065" s="10" t="s">
        <v>80</v>
      </c>
      <c r="D1065" s="10" t="s">
        <v>80</v>
      </c>
      <c r="E1065" s="11" t="s">
        <v>178</v>
      </c>
      <c r="F1065" s="10" t="s">
        <v>52</v>
      </c>
      <c r="G1065" s="226">
        <v>181017</v>
      </c>
      <c r="H1065" s="226"/>
      <c r="I1065" s="226">
        <v>181017</v>
      </c>
      <c r="J1065" s="233"/>
      <c r="K1065" s="96"/>
      <c r="L1065" s="96"/>
      <c r="M1065" s="96"/>
      <c r="N1065" s="170"/>
      <c r="O1065" s="96">
        <f>G1065+K1065</f>
        <v>181017</v>
      </c>
      <c r="P1065" s="96">
        <f>H1065+L1065</f>
        <v>0</v>
      </c>
      <c r="Q1065" s="96">
        <f>I1065+M1065</f>
        <v>181017</v>
      </c>
      <c r="R1065" s="96">
        <f>J1065+N1065</f>
        <v>0</v>
      </c>
    </row>
    <row r="1066" spans="1:18">
      <c r="A1066" s="12" t="s">
        <v>15</v>
      </c>
      <c r="B1066" s="10" t="s">
        <v>136</v>
      </c>
      <c r="C1066" s="10" t="s">
        <v>80</v>
      </c>
      <c r="D1066" s="10" t="s">
        <v>80</v>
      </c>
      <c r="E1066" s="11" t="s">
        <v>175</v>
      </c>
      <c r="F1066" s="10"/>
      <c r="G1066" s="226">
        <f t="shared" ref="G1066:R1068" si="725">G1067</f>
        <v>6</v>
      </c>
      <c r="H1066" s="226">
        <f t="shared" si="725"/>
        <v>0</v>
      </c>
      <c r="I1066" s="226">
        <f t="shared" si="725"/>
        <v>6</v>
      </c>
      <c r="J1066" s="226">
        <f t="shared" si="725"/>
        <v>0</v>
      </c>
      <c r="K1066" s="96">
        <f t="shared" si="725"/>
        <v>0</v>
      </c>
      <c r="L1066" s="96">
        <f t="shared" si="725"/>
        <v>0</v>
      </c>
      <c r="M1066" s="96">
        <f t="shared" si="725"/>
        <v>0</v>
      </c>
      <c r="N1066" s="96">
        <f t="shared" si="725"/>
        <v>0</v>
      </c>
      <c r="O1066" s="96">
        <f t="shared" si="725"/>
        <v>6</v>
      </c>
      <c r="P1066" s="96">
        <f t="shared" si="725"/>
        <v>0</v>
      </c>
      <c r="Q1066" s="96">
        <f t="shared" si="725"/>
        <v>6</v>
      </c>
      <c r="R1066" s="96">
        <f t="shared" si="725"/>
        <v>0</v>
      </c>
    </row>
    <row r="1067" spans="1:18" ht="49.5">
      <c r="A1067" s="12" t="s">
        <v>149</v>
      </c>
      <c r="B1067" s="10" t="s">
        <v>136</v>
      </c>
      <c r="C1067" s="10" t="s">
        <v>80</v>
      </c>
      <c r="D1067" s="10" t="s">
        <v>80</v>
      </c>
      <c r="E1067" s="11" t="s">
        <v>179</v>
      </c>
      <c r="F1067" s="10"/>
      <c r="G1067" s="226">
        <f t="shared" si="725"/>
        <v>6</v>
      </c>
      <c r="H1067" s="226">
        <f t="shared" si="725"/>
        <v>0</v>
      </c>
      <c r="I1067" s="226">
        <f t="shared" si="725"/>
        <v>6</v>
      </c>
      <c r="J1067" s="226">
        <f t="shared" si="725"/>
        <v>0</v>
      </c>
      <c r="K1067" s="96">
        <f t="shared" si="725"/>
        <v>0</v>
      </c>
      <c r="L1067" s="96">
        <f t="shared" si="725"/>
        <v>0</v>
      </c>
      <c r="M1067" s="96">
        <f t="shared" si="725"/>
        <v>0</v>
      </c>
      <c r="N1067" s="96">
        <f t="shared" si="725"/>
        <v>0</v>
      </c>
      <c r="O1067" s="96">
        <f t="shared" si="725"/>
        <v>6</v>
      </c>
      <c r="P1067" s="96">
        <f t="shared" si="725"/>
        <v>0</v>
      </c>
      <c r="Q1067" s="96">
        <f t="shared" si="725"/>
        <v>6</v>
      </c>
      <c r="R1067" s="96">
        <f t="shared" si="725"/>
        <v>0</v>
      </c>
    </row>
    <row r="1068" spans="1:18" ht="33">
      <c r="A1068" s="12" t="s">
        <v>32</v>
      </c>
      <c r="B1068" s="10" t="s">
        <v>136</v>
      </c>
      <c r="C1068" s="10" t="s">
        <v>80</v>
      </c>
      <c r="D1068" s="10" t="s">
        <v>80</v>
      </c>
      <c r="E1068" s="11" t="s">
        <v>179</v>
      </c>
      <c r="F1068" s="10" t="s">
        <v>33</v>
      </c>
      <c r="G1068" s="226">
        <f t="shared" si="725"/>
        <v>6</v>
      </c>
      <c r="H1068" s="226">
        <f t="shared" si="725"/>
        <v>0</v>
      </c>
      <c r="I1068" s="226">
        <f t="shared" si="725"/>
        <v>6</v>
      </c>
      <c r="J1068" s="226">
        <f t="shared" si="725"/>
        <v>0</v>
      </c>
      <c r="K1068" s="96">
        <f t="shared" si="725"/>
        <v>0</v>
      </c>
      <c r="L1068" s="96">
        <f t="shared" si="725"/>
        <v>0</v>
      </c>
      <c r="M1068" s="96">
        <f t="shared" si="725"/>
        <v>0</v>
      </c>
      <c r="N1068" s="96">
        <f t="shared" si="725"/>
        <v>0</v>
      </c>
      <c r="O1068" s="96">
        <f t="shared" si="725"/>
        <v>6</v>
      </c>
      <c r="P1068" s="96">
        <f t="shared" si="725"/>
        <v>0</v>
      </c>
      <c r="Q1068" s="96">
        <f t="shared" si="725"/>
        <v>6</v>
      </c>
      <c r="R1068" s="96">
        <f t="shared" si="725"/>
        <v>0</v>
      </c>
    </row>
    <row r="1069" spans="1:18">
      <c r="A1069" s="12" t="s">
        <v>46</v>
      </c>
      <c r="B1069" s="10" t="s">
        <v>136</v>
      </c>
      <c r="C1069" s="10" t="s">
        <v>80</v>
      </c>
      <c r="D1069" s="10" t="s">
        <v>80</v>
      </c>
      <c r="E1069" s="11" t="s">
        <v>179</v>
      </c>
      <c r="F1069" s="10" t="s">
        <v>52</v>
      </c>
      <c r="G1069" s="226">
        <v>6</v>
      </c>
      <c r="H1069" s="226"/>
      <c r="I1069" s="226">
        <v>6</v>
      </c>
      <c r="J1069" s="233"/>
      <c r="K1069" s="96"/>
      <c r="L1069" s="96"/>
      <c r="M1069" s="96"/>
      <c r="N1069" s="170"/>
      <c r="O1069" s="96">
        <f>G1069+K1069</f>
        <v>6</v>
      </c>
      <c r="P1069" s="96">
        <f>H1069+L1069</f>
        <v>0</v>
      </c>
      <c r="Q1069" s="96">
        <f>I1069+M1069</f>
        <v>6</v>
      </c>
      <c r="R1069" s="96">
        <f>J1069+N1069</f>
        <v>0</v>
      </c>
    </row>
    <row r="1070" spans="1:18" s="83" customFormat="1" ht="51" hidden="1">
      <c r="A1070" s="84" t="s">
        <v>409</v>
      </c>
      <c r="B1070" s="89" t="s">
        <v>136</v>
      </c>
      <c r="C1070" s="89" t="s">
        <v>80</v>
      </c>
      <c r="D1070" s="89" t="s">
        <v>80</v>
      </c>
      <c r="E1070" s="91" t="s">
        <v>337</v>
      </c>
      <c r="F1070" s="89"/>
      <c r="G1070" s="226">
        <f t="shared" ref="G1070:R1073" si="726">G1071</f>
        <v>0</v>
      </c>
      <c r="H1070" s="226">
        <f t="shared" si="726"/>
        <v>0</v>
      </c>
      <c r="I1070" s="226">
        <f t="shared" si="726"/>
        <v>0</v>
      </c>
      <c r="J1070" s="226">
        <f t="shared" si="726"/>
        <v>0</v>
      </c>
      <c r="K1070" s="87">
        <f t="shared" si="726"/>
        <v>0</v>
      </c>
      <c r="L1070" s="87">
        <f t="shared" si="726"/>
        <v>0</v>
      </c>
      <c r="M1070" s="87">
        <f t="shared" si="726"/>
        <v>0</v>
      </c>
      <c r="N1070" s="87">
        <f t="shared" si="726"/>
        <v>0</v>
      </c>
      <c r="O1070" s="87">
        <f t="shared" si="726"/>
        <v>0</v>
      </c>
      <c r="P1070" s="87">
        <f t="shared" si="726"/>
        <v>0</v>
      </c>
      <c r="Q1070" s="87">
        <f t="shared" si="726"/>
        <v>0</v>
      </c>
      <c r="R1070" s="87">
        <f t="shared" si="726"/>
        <v>0</v>
      </c>
    </row>
    <row r="1071" spans="1:18" s="83" customFormat="1" ht="33" hidden="1">
      <c r="A1071" s="84" t="s">
        <v>54</v>
      </c>
      <c r="B1071" s="89" t="s">
        <v>136</v>
      </c>
      <c r="C1071" s="89" t="s">
        <v>80</v>
      </c>
      <c r="D1071" s="89" t="s">
        <v>80</v>
      </c>
      <c r="E1071" s="91" t="s">
        <v>338</v>
      </c>
      <c r="F1071" s="89"/>
      <c r="G1071" s="226">
        <f t="shared" si="726"/>
        <v>0</v>
      </c>
      <c r="H1071" s="226">
        <f t="shared" si="726"/>
        <v>0</v>
      </c>
      <c r="I1071" s="226">
        <f t="shared" si="726"/>
        <v>0</v>
      </c>
      <c r="J1071" s="226">
        <f t="shared" si="726"/>
        <v>0</v>
      </c>
      <c r="K1071" s="87">
        <f t="shared" si="726"/>
        <v>0</v>
      </c>
      <c r="L1071" s="87">
        <f t="shared" si="726"/>
        <v>0</v>
      </c>
      <c r="M1071" s="87">
        <f t="shared" si="726"/>
        <v>0</v>
      </c>
      <c r="N1071" s="87">
        <f t="shared" si="726"/>
        <v>0</v>
      </c>
      <c r="O1071" s="87">
        <f t="shared" si="726"/>
        <v>0</v>
      </c>
      <c r="P1071" s="87">
        <f t="shared" si="726"/>
        <v>0</v>
      </c>
      <c r="Q1071" s="87">
        <f t="shared" si="726"/>
        <v>0</v>
      </c>
      <c r="R1071" s="87">
        <f t="shared" si="726"/>
        <v>0</v>
      </c>
    </row>
    <row r="1072" spans="1:18" s="83" customFormat="1" ht="33" hidden="1">
      <c r="A1072" s="84" t="s">
        <v>148</v>
      </c>
      <c r="B1072" s="89" t="s">
        <v>136</v>
      </c>
      <c r="C1072" s="89" t="s">
        <v>80</v>
      </c>
      <c r="D1072" s="89" t="s">
        <v>80</v>
      </c>
      <c r="E1072" s="91" t="s">
        <v>339</v>
      </c>
      <c r="F1072" s="89"/>
      <c r="G1072" s="226">
        <f t="shared" si="726"/>
        <v>0</v>
      </c>
      <c r="H1072" s="226">
        <f t="shared" si="726"/>
        <v>0</v>
      </c>
      <c r="I1072" s="226">
        <f t="shared" si="726"/>
        <v>0</v>
      </c>
      <c r="J1072" s="226">
        <f t="shared" si="726"/>
        <v>0</v>
      </c>
      <c r="K1072" s="87">
        <f t="shared" si="726"/>
        <v>0</v>
      </c>
      <c r="L1072" s="87">
        <f t="shared" si="726"/>
        <v>0</v>
      </c>
      <c r="M1072" s="87">
        <f t="shared" si="726"/>
        <v>0</v>
      </c>
      <c r="N1072" s="87">
        <f t="shared" si="726"/>
        <v>0</v>
      </c>
      <c r="O1072" s="87">
        <f t="shared" si="726"/>
        <v>0</v>
      </c>
      <c r="P1072" s="87">
        <f t="shared" si="726"/>
        <v>0</v>
      </c>
      <c r="Q1072" s="87">
        <f t="shared" si="726"/>
        <v>0</v>
      </c>
      <c r="R1072" s="87">
        <f t="shared" si="726"/>
        <v>0</v>
      </c>
    </row>
    <row r="1073" spans="1:18" s="83" customFormat="1" ht="33" hidden="1">
      <c r="A1073" s="84" t="s">
        <v>32</v>
      </c>
      <c r="B1073" s="89" t="s">
        <v>136</v>
      </c>
      <c r="C1073" s="89" t="s">
        <v>80</v>
      </c>
      <c r="D1073" s="89" t="s">
        <v>80</v>
      </c>
      <c r="E1073" s="91" t="s">
        <v>339</v>
      </c>
      <c r="F1073" s="89" t="s">
        <v>33</v>
      </c>
      <c r="G1073" s="226">
        <f t="shared" si="726"/>
        <v>0</v>
      </c>
      <c r="H1073" s="226">
        <f t="shared" si="726"/>
        <v>0</v>
      </c>
      <c r="I1073" s="226">
        <f t="shared" si="726"/>
        <v>0</v>
      </c>
      <c r="J1073" s="226">
        <f t="shared" si="726"/>
        <v>0</v>
      </c>
      <c r="K1073" s="87">
        <f t="shared" si="726"/>
        <v>0</v>
      </c>
      <c r="L1073" s="87">
        <f t="shared" si="726"/>
        <v>0</v>
      </c>
      <c r="M1073" s="87">
        <f t="shared" si="726"/>
        <v>0</v>
      </c>
      <c r="N1073" s="87">
        <f t="shared" si="726"/>
        <v>0</v>
      </c>
      <c r="O1073" s="87">
        <f t="shared" si="726"/>
        <v>0</v>
      </c>
      <c r="P1073" s="87">
        <f t="shared" si="726"/>
        <v>0</v>
      </c>
      <c r="Q1073" s="87">
        <f t="shared" si="726"/>
        <v>0</v>
      </c>
      <c r="R1073" s="87">
        <f t="shared" si="726"/>
        <v>0</v>
      </c>
    </row>
    <row r="1074" spans="1:18" s="83" customFormat="1" hidden="1">
      <c r="A1074" s="84" t="s">
        <v>46</v>
      </c>
      <c r="B1074" s="89" t="s">
        <v>136</v>
      </c>
      <c r="C1074" s="89" t="s">
        <v>80</v>
      </c>
      <c r="D1074" s="89" t="s">
        <v>80</v>
      </c>
      <c r="E1074" s="91" t="s">
        <v>339</v>
      </c>
      <c r="F1074" s="89" t="s">
        <v>52</v>
      </c>
      <c r="G1074" s="226"/>
      <c r="H1074" s="226"/>
      <c r="I1074" s="226"/>
      <c r="J1074" s="226"/>
      <c r="K1074" s="87"/>
      <c r="L1074" s="87"/>
      <c r="M1074" s="87"/>
      <c r="N1074" s="87"/>
      <c r="O1074" s="87">
        <f>G1074+K1074</f>
        <v>0</v>
      </c>
      <c r="P1074" s="87">
        <f>H1074+L1074</f>
        <v>0</v>
      </c>
      <c r="Q1074" s="87">
        <f>I1074+M1074</f>
        <v>0</v>
      </c>
      <c r="R1074" s="87">
        <f>J1074+N1074</f>
        <v>0</v>
      </c>
    </row>
    <row r="1075" spans="1:18" ht="49.5" hidden="1">
      <c r="A1075" s="84" t="s">
        <v>279</v>
      </c>
      <c r="B1075" s="89" t="s">
        <v>136</v>
      </c>
      <c r="C1075" s="89" t="s">
        <v>80</v>
      </c>
      <c r="D1075" s="89" t="s">
        <v>80</v>
      </c>
      <c r="E1075" s="91" t="s">
        <v>278</v>
      </c>
      <c r="F1075" s="89"/>
      <c r="G1075" s="226">
        <f t="shared" ref="G1075:R1078" si="727">G1076</f>
        <v>0</v>
      </c>
      <c r="H1075" s="226">
        <f t="shared" si="727"/>
        <v>0</v>
      </c>
      <c r="I1075" s="226">
        <f t="shared" si="727"/>
        <v>0</v>
      </c>
      <c r="J1075" s="226">
        <f t="shared" si="727"/>
        <v>0</v>
      </c>
      <c r="K1075" s="87">
        <f t="shared" si="727"/>
        <v>0</v>
      </c>
      <c r="L1075" s="87">
        <f t="shared" si="727"/>
        <v>0</v>
      </c>
      <c r="M1075" s="87">
        <f t="shared" si="727"/>
        <v>0</v>
      </c>
      <c r="N1075" s="87">
        <f t="shared" si="727"/>
        <v>0</v>
      </c>
      <c r="O1075" s="87">
        <f t="shared" si="727"/>
        <v>0</v>
      </c>
      <c r="P1075" s="87">
        <f t="shared" si="727"/>
        <v>0</v>
      </c>
      <c r="Q1075" s="87">
        <f t="shared" si="727"/>
        <v>0</v>
      </c>
      <c r="R1075" s="87">
        <f t="shared" si="727"/>
        <v>0</v>
      </c>
    </row>
    <row r="1076" spans="1:18" ht="33" hidden="1">
      <c r="A1076" s="84" t="s">
        <v>54</v>
      </c>
      <c r="B1076" s="89" t="s">
        <v>136</v>
      </c>
      <c r="C1076" s="89" t="s">
        <v>80</v>
      </c>
      <c r="D1076" s="89" t="s">
        <v>80</v>
      </c>
      <c r="E1076" s="91" t="s">
        <v>283</v>
      </c>
      <c r="F1076" s="89"/>
      <c r="G1076" s="226">
        <f t="shared" si="727"/>
        <v>0</v>
      </c>
      <c r="H1076" s="226">
        <f t="shared" si="727"/>
        <v>0</v>
      </c>
      <c r="I1076" s="226">
        <f t="shared" si="727"/>
        <v>0</v>
      </c>
      <c r="J1076" s="226">
        <f t="shared" si="727"/>
        <v>0</v>
      </c>
      <c r="K1076" s="87">
        <f t="shared" si="727"/>
        <v>0</v>
      </c>
      <c r="L1076" s="87">
        <f t="shared" si="727"/>
        <v>0</v>
      </c>
      <c r="M1076" s="87">
        <f t="shared" si="727"/>
        <v>0</v>
      </c>
      <c r="N1076" s="87">
        <f t="shared" si="727"/>
        <v>0</v>
      </c>
      <c r="O1076" s="87">
        <f t="shared" si="727"/>
        <v>0</v>
      </c>
      <c r="P1076" s="87">
        <f t="shared" si="727"/>
        <v>0</v>
      </c>
      <c r="Q1076" s="87">
        <f t="shared" si="727"/>
        <v>0</v>
      </c>
      <c r="R1076" s="87">
        <f t="shared" si="727"/>
        <v>0</v>
      </c>
    </row>
    <row r="1077" spans="1:18" ht="33" hidden="1">
      <c r="A1077" s="84" t="s">
        <v>148</v>
      </c>
      <c r="B1077" s="89" t="s">
        <v>136</v>
      </c>
      <c r="C1077" s="89" t="s">
        <v>80</v>
      </c>
      <c r="D1077" s="89" t="s">
        <v>80</v>
      </c>
      <c r="E1077" s="91" t="s">
        <v>284</v>
      </c>
      <c r="F1077" s="89"/>
      <c r="G1077" s="226">
        <f t="shared" si="727"/>
        <v>0</v>
      </c>
      <c r="H1077" s="226">
        <f t="shared" si="727"/>
        <v>0</v>
      </c>
      <c r="I1077" s="226">
        <f t="shared" si="727"/>
        <v>0</v>
      </c>
      <c r="J1077" s="226">
        <f t="shared" si="727"/>
        <v>0</v>
      </c>
      <c r="K1077" s="87">
        <f t="shared" si="727"/>
        <v>0</v>
      </c>
      <c r="L1077" s="87">
        <f t="shared" si="727"/>
        <v>0</v>
      </c>
      <c r="M1077" s="87">
        <f t="shared" si="727"/>
        <v>0</v>
      </c>
      <c r="N1077" s="87">
        <f t="shared" si="727"/>
        <v>0</v>
      </c>
      <c r="O1077" s="87">
        <f t="shared" si="727"/>
        <v>0</v>
      </c>
      <c r="P1077" s="87">
        <f t="shared" si="727"/>
        <v>0</v>
      </c>
      <c r="Q1077" s="87">
        <f t="shared" si="727"/>
        <v>0</v>
      </c>
      <c r="R1077" s="87">
        <f t="shared" si="727"/>
        <v>0</v>
      </c>
    </row>
    <row r="1078" spans="1:18" ht="33" hidden="1">
      <c r="A1078" s="84" t="s">
        <v>32</v>
      </c>
      <c r="B1078" s="89" t="s">
        <v>136</v>
      </c>
      <c r="C1078" s="89" t="s">
        <v>80</v>
      </c>
      <c r="D1078" s="89" t="s">
        <v>80</v>
      </c>
      <c r="E1078" s="91" t="s">
        <v>284</v>
      </c>
      <c r="F1078" s="89" t="s">
        <v>33</v>
      </c>
      <c r="G1078" s="226">
        <f t="shared" si="727"/>
        <v>0</v>
      </c>
      <c r="H1078" s="226">
        <f t="shared" si="727"/>
        <v>0</v>
      </c>
      <c r="I1078" s="226">
        <f t="shared" si="727"/>
        <v>0</v>
      </c>
      <c r="J1078" s="226">
        <f t="shared" si="727"/>
        <v>0</v>
      </c>
      <c r="K1078" s="87">
        <f t="shared" si="727"/>
        <v>0</v>
      </c>
      <c r="L1078" s="87">
        <f t="shared" si="727"/>
        <v>0</v>
      </c>
      <c r="M1078" s="87">
        <f t="shared" si="727"/>
        <v>0</v>
      </c>
      <c r="N1078" s="87">
        <f t="shared" si="727"/>
        <v>0</v>
      </c>
      <c r="O1078" s="87">
        <f t="shared" si="727"/>
        <v>0</v>
      </c>
      <c r="P1078" s="87">
        <f t="shared" si="727"/>
        <v>0</v>
      </c>
      <c r="Q1078" s="87">
        <f t="shared" si="727"/>
        <v>0</v>
      </c>
      <c r="R1078" s="87">
        <f t="shared" si="727"/>
        <v>0</v>
      </c>
    </row>
    <row r="1079" spans="1:18" hidden="1">
      <c r="A1079" s="84" t="s">
        <v>46</v>
      </c>
      <c r="B1079" s="89" t="s">
        <v>136</v>
      </c>
      <c r="C1079" s="89" t="s">
        <v>80</v>
      </c>
      <c r="D1079" s="89" t="s">
        <v>80</v>
      </c>
      <c r="E1079" s="91" t="s">
        <v>284</v>
      </c>
      <c r="F1079" s="89" t="s">
        <v>52</v>
      </c>
      <c r="G1079" s="226"/>
      <c r="H1079" s="226"/>
      <c r="I1079" s="226"/>
      <c r="J1079" s="226"/>
      <c r="K1079" s="87"/>
      <c r="L1079" s="87"/>
      <c r="M1079" s="87"/>
      <c r="N1079" s="87"/>
      <c r="O1079" s="87">
        <f>G1079+K1079</f>
        <v>0</v>
      </c>
      <c r="P1079" s="87">
        <f>H1079+L1079</f>
        <v>0</v>
      </c>
      <c r="Q1079" s="87">
        <f>I1079+M1079</f>
        <v>0</v>
      </c>
      <c r="R1079" s="87">
        <f>J1079+N1079</f>
        <v>0</v>
      </c>
    </row>
    <row r="1080" spans="1:18">
      <c r="A1080" s="12" t="s">
        <v>17</v>
      </c>
      <c r="B1080" s="10" t="s">
        <v>136</v>
      </c>
      <c r="C1080" s="10" t="s">
        <v>80</v>
      </c>
      <c r="D1080" s="10" t="s">
        <v>80</v>
      </c>
      <c r="E1080" s="9" t="s">
        <v>55</v>
      </c>
      <c r="F1080" s="10"/>
      <c r="G1080" s="226">
        <f>G1081</f>
        <v>3817</v>
      </c>
      <c r="H1080" s="226">
        <f t="shared" ref="H1080:R1080" si="728">H1081</f>
        <v>0</v>
      </c>
      <c r="I1080" s="226">
        <f t="shared" si="728"/>
        <v>3817</v>
      </c>
      <c r="J1080" s="226">
        <f t="shared" si="728"/>
        <v>0</v>
      </c>
      <c r="K1080" s="96">
        <f>K1081</f>
        <v>0</v>
      </c>
      <c r="L1080" s="96">
        <f t="shared" si="728"/>
        <v>0</v>
      </c>
      <c r="M1080" s="96">
        <f t="shared" si="728"/>
        <v>0</v>
      </c>
      <c r="N1080" s="96">
        <f t="shared" si="728"/>
        <v>0</v>
      </c>
      <c r="O1080" s="96">
        <f>O1081</f>
        <v>3817</v>
      </c>
      <c r="P1080" s="96">
        <f t="shared" si="728"/>
        <v>0</v>
      </c>
      <c r="Q1080" s="96">
        <f t="shared" si="728"/>
        <v>3817</v>
      </c>
      <c r="R1080" s="96">
        <f t="shared" si="728"/>
        <v>0</v>
      </c>
    </row>
    <row r="1081" spans="1:18" ht="33">
      <c r="A1081" s="12" t="s">
        <v>54</v>
      </c>
      <c r="B1081" s="10" t="s">
        <v>136</v>
      </c>
      <c r="C1081" s="10" t="s">
        <v>80</v>
      </c>
      <c r="D1081" s="10" t="s">
        <v>80</v>
      </c>
      <c r="E1081" s="11" t="s">
        <v>63</v>
      </c>
      <c r="F1081" s="10"/>
      <c r="G1081" s="226">
        <f t="shared" ref="G1081:R1083" si="729">G1082</f>
        <v>3817</v>
      </c>
      <c r="H1081" s="226">
        <f t="shared" si="729"/>
        <v>0</v>
      </c>
      <c r="I1081" s="226">
        <f t="shared" si="729"/>
        <v>3817</v>
      </c>
      <c r="J1081" s="226">
        <f t="shared" si="729"/>
        <v>0</v>
      </c>
      <c r="K1081" s="96">
        <f t="shared" si="729"/>
        <v>0</v>
      </c>
      <c r="L1081" s="96">
        <f t="shared" si="729"/>
        <v>0</v>
      </c>
      <c r="M1081" s="96">
        <f t="shared" si="729"/>
        <v>0</v>
      </c>
      <c r="N1081" s="96">
        <f t="shared" si="729"/>
        <v>0</v>
      </c>
      <c r="O1081" s="96">
        <f t="shared" si="729"/>
        <v>3817</v>
      </c>
      <c r="P1081" s="96">
        <f t="shared" si="729"/>
        <v>0</v>
      </c>
      <c r="Q1081" s="96">
        <f t="shared" si="729"/>
        <v>3817</v>
      </c>
      <c r="R1081" s="96">
        <f t="shared" si="729"/>
        <v>0</v>
      </c>
    </row>
    <row r="1082" spans="1:18" ht="33">
      <c r="A1082" s="12" t="s">
        <v>148</v>
      </c>
      <c r="B1082" s="10" t="s">
        <v>136</v>
      </c>
      <c r="C1082" s="10" t="s">
        <v>80</v>
      </c>
      <c r="D1082" s="10" t="s">
        <v>80</v>
      </c>
      <c r="E1082" s="11" t="s">
        <v>184</v>
      </c>
      <c r="F1082" s="10"/>
      <c r="G1082" s="226">
        <f t="shared" si="729"/>
        <v>3817</v>
      </c>
      <c r="H1082" s="226">
        <f t="shared" si="729"/>
        <v>0</v>
      </c>
      <c r="I1082" s="226">
        <f t="shared" si="729"/>
        <v>3817</v>
      </c>
      <c r="J1082" s="226">
        <f t="shared" si="729"/>
        <v>0</v>
      </c>
      <c r="K1082" s="96">
        <f t="shared" si="729"/>
        <v>0</v>
      </c>
      <c r="L1082" s="96">
        <f t="shared" si="729"/>
        <v>0</v>
      </c>
      <c r="M1082" s="96">
        <f t="shared" si="729"/>
        <v>0</v>
      </c>
      <c r="N1082" s="96">
        <f t="shared" si="729"/>
        <v>0</v>
      </c>
      <c r="O1082" s="96">
        <f t="shared" si="729"/>
        <v>3817</v>
      </c>
      <c r="P1082" s="96">
        <f t="shared" si="729"/>
        <v>0</v>
      </c>
      <c r="Q1082" s="96">
        <f t="shared" si="729"/>
        <v>3817</v>
      </c>
      <c r="R1082" s="96">
        <f t="shared" si="729"/>
        <v>0</v>
      </c>
    </row>
    <row r="1083" spans="1:18" ht="33">
      <c r="A1083" s="12" t="s">
        <v>32</v>
      </c>
      <c r="B1083" s="10" t="s">
        <v>136</v>
      </c>
      <c r="C1083" s="10" t="s">
        <v>80</v>
      </c>
      <c r="D1083" s="10" t="s">
        <v>80</v>
      </c>
      <c r="E1083" s="11" t="s">
        <v>184</v>
      </c>
      <c r="F1083" s="10" t="s">
        <v>33</v>
      </c>
      <c r="G1083" s="226">
        <f t="shared" si="729"/>
        <v>3817</v>
      </c>
      <c r="H1083" s="226">
        <f t="shared" si="729"/>
        <v>0</v>
      </c>
      <c r="I1083" s="226">
        <f t="shared" si="729"/>
        <v>3817</v>
      </c>
      <c r="J1083" s="226">
        <f t="shared" si="729"/>
        <v>0</v>
      </c>
      <c r="K1083" s="96">
        <f t="shared" si="729"/>
        <v>0</v>
      </c>
      <c r="L1083" s="96">
        <f t="shared" si="729"/>
        <v>0</v>
      </c>
      <c r="M1083" s="96">
        <f t="shared" si="729"/>
        <v>0</v>
      </c>
      <c r="N1083" s="96">
        <f t="shared" si="729"/>
        <v>0</v>
      </c>
      <c r="O1083" s="96">
        <f t="shared" si="729"/>
        <v>3817</v>
      </c>
      <c r="P1083" s="96">
        <f t="shared" si="729"/>
        <v>0</v>
      </c>
      <c r="Q1083" s="96">
        <f t="shared" si="729"/>
        <v>3817</v>
      </c>
      <c r="R1083" s="96">
        <f t="shared" si="729"/>
        <v>0</v>
      </c>
    </row>
    <row r="1084" spans="1:18">
      <c r="A1084" s="12" t="s">
        <v>46</v>
      </c>
      <c r="B1084" s="10" t="s">
        <v>136</v>
      </c>
      <c r="C1084" s="10" t="s">
        <v>80</v>
      </c>
      <c r="D1084" s="10" t="s">
        <v>80</v>
      </c>
      <c r="E1084" s="11" t="s">
        <v>184</v>
      </c>
      <c r="F1084" s="10" t="s">
        <v>52</v>
      </c>
      <c r="G1084" s="226">
        <v>3817</v>
      </c>
      <c r="H1084" s="226"/>
      <c r="I1084" s="226">
        <v>3817</v>
      </c>
      <c r="J1084" s="226"/>
      <c r="K1084" s="96"/>
      <c r="L1084" s="96"/>
      <c r="M1084" s="96"/>
      <c r="N1084" s="96"/>
      <c r="O1084" s="96">
        <f>G1084+K1084</f>
        <v>3817</v>
      </c>
      <c r="P1084" s="96">
        <f>H1084+L1084</f>
        <v>0</v>
      </c>
      <c r="Q1084" s="96">
        <f>I1084+M1084</f>
        <v>3817</v>
      </c>
      <c r="R1084" s="96">
        <f>J1084+N1084</f>
        <v>0</v>
      </c>
    </row>
    <row r="1085" spans="1:18" ht="10.5" customHeight="1">
      <c r="A1085" s="12"/>
      <c r="B1085" s="10"/>
      <c r="C1085" s="10"/>
      <c r="D1085" s="10"/>
      <c r="E1085" s="11"/>
      <c r="F1085" s="10"/>
      <c r="G1085" s="226"/>
      <c r="H1085" s="226"/>
      <c r="I1085" s="226"/>
      <c r="J1085" s="226"/>
      <c r="K1085" s="96"/>
      <c r="L1085" s="96"/>
      <c r="M1085" s="96"/>
      <c r="N1085" s="96"/>
      <c r="O1085" s="96"/>
      <c r="P1085" s="96"/>
      <c r="Q1085" s="96"/>
      <c r="R1085" s="96"/>
    </row>
    <row r="1086" spans="1:18" ht="18.75">
      <c r="A1086" s="33" t="s">
        <v>150</v>
      </c>
      <c r="B1086" s="26" t="s">
        <v>136</v>
      </c>
      <c r="C1086" s="26" t="s">
        <v>1</v>
      </c>
      <c r="D1086" s="26" t="s">
        <v>27</v>
      </c>
      <c r="E1086" s="27"/>
      <c r="F1086" s="26"/>
      <c r="G1086" s="238">
        <f>G1087</f>
        <v>500</v>
      </c>
      <c r="H1086" s="238">
        <f t="shared" ref="H1086:R1090" si="730">H1087</f>
        <v>0</v>
      </c>
      <c r="I1086" s="238">
        <f t="shared" si="730"/>
        <v>500</v>
      </c>
      <c r="J1086" s="238">
        <f t="shared" si="730"/>
        <v>0</v>
      </c>
      <c r="K1086" s="112">
        <f>K1087</f>
        <v>0</v>
      </c>
      <c r="L1086" s="112">
        <f t="shared" si="730"/>
        <v>0</v>
      </c>
      <c r="M1086" s="112">
        <f t="shared" si="730"/>
        <v>0</v>
      </c>
      <c r="N1086" s="112">
        <f t="shared" si="730"/>
        <v>0</v>
      </c>
      <c r="O1086" s="112">
        <f>O1087</f>
        <v>500</v>
      </c>
      <c r="P1086" s="112">
        <f t="shared" si="730"/>
        <v>0</v>
      </c>
      <c r="Q1086" s="112">
        <f t="shared" si="730"/>
        <v>500</v>
      </c>
      <c r="R1086" s="112">
        <f t="shared" si="730"/>
        <v>0</v>
      </c>
    </row>
    <row r="1087" spans="1:18" ht="49.5">
      <c r="A1087" s="211" t="s">
        <v>669</v>
      </c>
      <c r="B1087" s="10" t="s">
        <v>136</v>
      </c>
      <c r="C1087" s="10" t="s">
        <v>1</v>
      </c>
      <c r="D1087" s="10" t="s">
        <v>27</v>
      </c>
      <c r="E1087" s="10" t="s">
        <v>666</v>
      </c>
      <c r="F1087" s="10"/>
      <c r="G1087" s="226">
        <f>G1088</f>
        <v>500</v>
      </c>
      <c r="H1087" s="226">
        <f t="shared" si="730"/>
        <v>0</v>
      </c>
      <c r="I1087" s="226">
        <f t="shared" si="730"/>
        <v>500</v>
      </c>
      <c r="J1087" s="226">
        <f t="shared" si="730"/>
        <v>0</v>
      </c>
      <c r="K1087" s="96">
        <f>K1088</f>
        <v>0</v>
      </c>
      <c r="L1087" s="96">
        <f t="shared" si="730"/>
        <v>0</v>
      </c>
      <c r="M1087" s="96">
        <f t="shared" si="730"/>
        <v>0</v>
      </c>
      <c r="N1087" s="96">
        <f t="shared" si="730"/>
        <v>0</v>
      </c>
      <c r="O1087" s="96">
        <f>O1088</f>
        <v>500</v>
      </c>
      <c r="P1087" s="96">
        <f t="shared" si="730"/>
        <v>0</v>
      </c>
      <c r="Q1087" s="96">
        <f t="shared" si="730"/>
        <v>500</v>
      </c>
      <c r="R1087" s="96">
        <f t="shared" si="730"/>
        <v>0</v>
      </c>
    </row>
    <row r="1088" spans="1:18">
      <c r="A1088" s="12" t="s">
        <v>15</v>
      </c>
      <c r="B1088" s="10" t="s">
        <v>136</v>
      </c>
      <c r="C1088" s="10" t="s">
        <v>1</v>
      </c>
      <c r="D1088" s="10" t="s">
        <v>27</v>
      </c>
      <c r="E1088" s="10" t="s">
        <v>667</v>
      </c>
      <c r="F1088" s="10"/>
      <c r="G1088" s="226">
        <f>G1089</f>
        <v>500</v>
      </c>
      <c r="H1088" s="226">
        <f t="shared" si="730"/>
        <v>0</v>
      </c>
      <c r="I1088" s="226">
        <f t="shared" si="730"/>
        <v>500</v>
      </c>
      <c r="J1088" s="226">
        <f t="shared" si="730"/>
        <v>0</v>
      </c>
      <c r="K1088" s="96">
        <f>K1089</f>
        <v>0</v>
      </c>
      <c r="L1088" s="96">
        <f t="shared" si="730"/>
        <v>0</v>
      </c>
      <c r="M1088" s="96">
        <f t="shared" si="730"/>
        <v>0</v>
      </c>
      <c r="N1088" s="96">
        <f t="shared" si="730"/>
        <v>0</v>
      </c>
      <c r="O1088" s="96">
        <f>O1089</f>
        <v>500</v>
      </c>
      <c r="P1088" s="96">
        <f t="shared" si="730"/>
        <v>0</v>
      </c>
      <c r="Q1088" s="96">
        <f t="shared" si="730"/>
        <v>500</v>
      </c>
      <c r="R1088" s="96">
        <f t="shared" si="730"/>
        <v>0</v>
      </c>
    </row>
    <row r="1089" spans="1:18" ht="33">
      <c r="A1089" s="12" t="s">
        <v>151</v>
      </c>
      <c r="B1089" s="10" t="s">
        <v>136</v>
      </c>
      <c r="C1089" s="10" t="s">
        <v>1</v>
      </c>
      <c r="D1089" s="10" t="s">
        <v>27</v>
      </c>
      <c r="E1089" s="10" t="s">
        <v>670</v>
      </c>
      <c r="F1089" s="10"/>
      <c r="G1089" s="226">
        <f>G1090</f>
        <v>500</v>
      </c>
      <c r="H1089" s="226">
        <f t="shared" si="730"/>
        <v>0</v>
      </c>
      <c r="I1089" s="226">
        <f t="shared" si="730"/>
        <v>500</v>
      </c>
      <c r="J1089" s="226">
        <f t="shared" si="730"/>
        <v>0</v>
      </c>
      <c r="K1089" s="96">
        <f>K1090</f>
        <v>0</v>
      </c>
      <c r="L1089" s="96">
        <f t="shared" si="730"/>
        <v>0</v>
      </c>
      <c r="M1089" s="96">
        <f t="shared" si="730"/>
        <v>0</v>
      </c>
      <c r="N1089" s="96">
        <f t="shared" si="730"/>
        <v>0</v>
      </c>
      <c r="O1089" s="96">
        <f>O1090</f>
        <v>500</v>
      </c>
      <c r="P1089" s="96">
        <f t="shared" si="730"/>
        <v>0</v>
      </c>
      <c r="Q1089" s="96">
        <f t="shared" si="730"/>
        <v>500</v>
      </c>
      <c r="R1089" s="96">
        <f t="shared" si="730"/>
        <v>0</v>
      </c>
    </row>
    <row r="1090" spans="1:18" ht="33">
      <c r="A1090" s="12" t="s">
        <v>172</v>
      </c>
      <c r="B1090" s="10" t="s">
        <v>136</v>
      </c>
      <c r="C1090" s="10" t="s">
        <v>1</v>
      </c>
      <c r="D1090" s="10" t="s">
        <v>27</v>
      </c>
      <c r="E1090" s="10" t="s">
        <v>670</v>
      </c>
      <c r="F1090" s="10" t="s">
        <v>16</v>
      </c>
      <c r="G1090" s="226">
        <f>G1091</f>
        <v>500</v>
      </c>
      <c r="H1090" s="226">
        <f>H1091</f>
        <v>0</v>
      </c>
      <c r="I1090" s="226">
        <f>I1091</f>
        <v>500</v>
      </c>
      <c r="J1090" s="226">
        <f t="shared" si="730"/>
        <v>0</v>
      </c>
      <c r="K1090" s="96">
        <f>K1091</f>
        <v>0</v>
      </c>
      <c r="L1090" s="96">
        <f>L1091</f>
        <v>0</v>
      </c>
      <c r="M1090" s="96">
        <f>M1091</f>
        <v>0</v>
      </c>
      <c r="N1090" s="96">
        <f t="shared" si="730"/>
        <v>0</v>
      </c>
      <c r="O1090" s="96">
        <f>O1091</f>
        <v>500</v>
      </c>
      <c r="P1090" s="96">
        <f>P1091</f>
        <v>0</v>
      </c>
      <c r="Q1090" s="96">
        <f>Q1091</f>
        <v>500</v>
      </c>
      <c r="R1090" s="96">
        <f t="shared" si="730"/>
        <v>0</v>
      </c>
    </row>
    <row r="1091" spans="1:18" ht="33">
      <c r="A1091" s="12" t="s">
        <v>44</v>
      </c>
      <c r="B1091" s="10" t="s">
        <v>136</v>
      </c>
      <c r="C1091" s="10" t="s">
        <v>1</v>
      </c>
      <c r="D1091" s="10" t="s">
        <v>27</v>
      </c>
      <c r="E1091" s="10" t="s">
        <v>670</v>
      </c>
      <c r="F1091" s="10" t="s">
        <v>51</v>
      </c>
      <c r="G1091" s="226">
        <v>500</v>
      </c>
      <c r="H1091" s="226"/>
      <c r="I1091" s="226">
        <v>500</v>
      </c>
      <c r="J1091" s="226"/>
      <c r="K1091" s="96"/>
      <c r="L1091" s="96"/>
      <c r="M1091" s="96"/>
      <c r="N1091" s="96"/>
      <c r="O1091" s="96">
        <f>G1091+K1091</f>
        <v>500</v>
      </c>
      <c r="P1091" s="96">
        <f>H1091+L1091</f>
        <v>0</v>
      </c>
      <c r="Q1091" s="96">
        <f>I1091+M1091</f>
        <v>500</v>
      </c>
      <c r="R1091" s="96">
        <f>J1091+N1091</f>
        <v>0</v>
      </c>
    </row>
    <row r="1092" spans="1:18">
      <c r="A1092" s="12"/>
      <c r="B1092" s="10"/>
      <c r="C1092" s="10"/>
      <c r="D1092" s="10"/>
      <c r="E1092" s="10"/>
      <c r="F1092" s="10"/>
      <c r="G1092" s="226"/>
      <c r="H1092" s="226"/>
      <c r="I1092" s="226"/>
      <c r="J1092" s="226"/>
      <c r="K1092" s="96"/>
      <c r="L1092" s="96"/>
      <c r="M1092" s="96"/>
      <c r="N1092" s="96"/>
      <c r="O1092" s="96"/>
      <c r="P1092" s="96"/>
      <c r="Q1092" s="96"/>
      <c r="R1092" s="96"/>
    </row>
    <row r="1093" spans="1:18" ht="37.5">
      <c r="A1093" s="25" t="s">
        <v>126</v>
      </c>
      <c r="B1093" s="26" t="s">
        <v>136</v>
      </c>
      <c r="C1093" s="26" t="s">
        <v>1</v>
      </c>
      <c r="D1093" s="26" t="s">
        <v>80</v>
      </c>
      <c r="E1093" s="27" t="s">
        <v>141</v>
      </c>
      <c r="F1093" s="26" t="s">
        <v>141</v>
      </c>
      <c r="G1093" s="238">
        <f>G1094</f>
        <v>486025</v>
      </c>
      <c r="H1093" s="238">
        <f t="shared" ref="H1093:R1093" si="731">H1094</f>
        <v>393201</v>
      </c>
      <c r="I1093" s="238">
        <f t="shared" si="731"/>
        <v>45788</v>
      </c>
      <c r="J1093" s="238">
        <f t="shared" si="731"/>
        <v>18885</v>
      </c>
      <c r="K1093" s="112">
        <f>K1094</f>
        <v>0</v>
      </c>
      <c r="L1093" s="112">
        <f t="shared" si="731"/>
        <v>0</v>
      </c>
      <c r="M1093" s="112">
        <f t="shared" si="731"/>
        <v>0</v>
      </c>
      <c r="N1093" s="112">
        <f t="shared" si="731"/>
        <v>0</v>
      </c>
      <c r="O1093" s="112">
        <f>O1094</f>
        <v>486025</v>
      </c>
      <c r="P1093" s="112">
        <f t="shared" si="731"/>
        <v>393201</v>
      </c>
      <c r="Q1093" s="112">
        <f t="shared" si="731"/>
        <v>45788</v>
      </c>
      <c r="R1093" s="112">
        <f t="shared" si="731"/>
        <v>18885</v>
      </c>
    </row>
    <row r="1094" spans="1:18" ht="49.5">
      <c r="A1094" s="211" t="s">
        <v>669</v>
      </c>
      <c r="B1094" s="10" t="s">
        <v>136</v>
      </c>
      <c r="C1094" s="10" t="s">
        <v>1</v>
      </c>
      <c r="D1094" s="10" t="s">
        <v>80</v>
      </c>
      <c r="E1094" s="10" t="s">
        <v>666</v>
      </c>
      <c r="F1094" s="10"/>
      <c r="G1094" s="226">
        <f>G1095+G1099</f>
        <v>486025</v>
      </c>
      <c r="H1094" s="226">
        <f t="shared" ref="H1094:J1094" si="732">H1095+H1099</f>
        <v>393201</v>
      </c>
      <c r="I1094" s="226">
        <f t="shared" si="732"/>
        <v>45788</v>
      </c>
      <c r="J1094" s="226">
        <f t="shared" si="732"/>
        <v>18885</v>
      </c>
      <c r="K1094" s="96">
        <f>K1095+K1099</f>
        <v>0</v>
      </c>
      <c r="L1094" s="96">
        <f t="shared" ref="L1094:N1094" si="733">L1095+L1099</f>
        <v>0</v>
      </c>
      <c r="M1094" s="96">
        <f t="shared" si="733"/>
        <v>0</v>
      </c>
      <c r="N1094" s="96">
        <f t="shared" si="733"/>
        <v>0</v>
      </c>
      <c r="O1094" s="96">
        <f>O1095+O1099</f>
        <v>486025</v>
      </c>
      <c r="P1094" s="96">
        <f t="shared" ref="P1094:R1094" si="734">P1095+P1099</f>
        <v>393201</v>
      </c>
      <c r="Q1094" s="96">
        <f t="shared" si="734"/>
        <v>45788</v>
      </c>
      <c r="R1094" s="96">
        <f t="shared" si="734"/>
        <v>18885</v>
      </c>
    </row>
    <row r="1095" spans="1:18">
      <c r="A1095" s="12" t="s">
        <v>15</v>
      </c>
      <c r="B1095" s="10" t="s">
        <v>136</v>
      </c>
      <c r="C1095" s="10" t="s">
        <v>1</v>
      </c>
      <c r="D1095" s="10" t="s">
        <v>80</v>
      </c>
      <c r="E1095" s="10" t="s">
        <v>667</v>
      </c>
      <c r="F1095" s="10"/>
      <c r="G1095" s="226">
        <f t="shared" ref="G1095:R1100" si="735">G1096</f>
        <v>23617</v>
      </c>
      <c r="H1095" s="226">
        <f t="shared" si="735"/>
        <v>0</v>
      </c>
      <c r="I1095" s="226">
        <f t="shared" si="735"/>
        <v>23619</v>
      </c>
      <c r="J1095" s="226">
        <f t="shared" si="735"/>
        <v>0</v>
      </c>
      <c r="K1095" s="96">
        <f t="shared" si="735"/>
        <v>0</v>
      </c>
      <c r="L1095" s="96">
        <f t="shared" si="735"/>
        <v>0</v>
      </c>
      <c r="M1095" s="96">
        <f t="shared" si="735"/>
        <v>0</v>
      </c>
      <c r="N1095" s="96">
        <f t="shared" si="735"/>
        <v>0</v>
      </c>
      <c r="O1095" s="96">
        <f t="shared" si="735"/>
        <v>23617</v>
      </c>
      <c r="P1095" s="96">
        <f t="shared" si="735"/>
        <v>0</v>
      </c>
      <c r="Q1095" s="96">
        <f t="shared" si="735"/>
        <v>23619</v>
      </c>
      <c r="R1095" s="96">
        <f t="shared" si="735"/>
        <v>0</v>
      </c>
    </row>
    <row r="1096" spans="1:18" ht="33">
      <c r="A1096" s="12" t="s">
        <v>152</v>
      </c>
      <c r="B1096" s="10" t="s">
        <v>136</v>
      </c>
      <c r="C1096" s="10" t="s">
        <v>1</v>
      </c>
      <c r="D1096" s="10" t="s">
        <v>80</v>
      </c>
      <c r="E1096" s="10" t="s">
        <v>671</v>
      </c>
      <c r="F1096" s="10"/>
      <c r="G1096" s="226">
        <f t="shared" si="735"/>
        <v>23617</v>
      </c>
      <c r="H1096" s="226">
        <f t="shared" si="735"/>
        <v>0</v>
      </c>
      <c r="I1096" s="226">
        <f t="shared" si="735"/>
        <v>23619</v>
      </c>
      <c r="J1096" s="226">
        <f t="shared" si="735"/>
        <v>0</v>
      </c>
      <c r="K1096" s="96">
        <f t="shared" si="735"/>
        <v>0</v>
      </c>
      <c r="L1096" s="96">
        <f t="shared" si="735"/>
        <v>0</v>
      </c>
      <c r="M1096" s="96">
        <f t="shared" si="735"/>
        <v>0</v>
      </c>
      <c r="N1096" s="96">
        <f t="shared" si="735"/>
        <v>0</v>
      </c>
      <c r="O1096" s="96">
        <f t="shared" si="735"/>
        <v>23617</v>
      </c>
      <c r="P1096" s="96">
        <f t="shared" si="735"/>
        <v>0</v>
      </c>
      <c r="Q1096" s="96">
        <f t="shared" si="735"/>
        <v>23619</v>
      </c>
      <c r="R1096" s="96">
        <f t="shared" si="735"/>
        <v>0</v>
      </c>
    </row>
    <row r="1097" spans="1:18" ht="33">
      <c r="A1097" s="12" t="s">
        <v>172</v>
      </c>
      <c r="B1097" s="10" t="s">
        <v>136</v>
      </c>
      <c r="C1097" s="10" t="s">
        <v>1</v>
      </c>
      <c r="D1097" s="10" t="s">
        <v>80</v>
      </c>
      <c r="E1097" s="10" t="s">
        <v>671</v>
      </c>
      <c r="F1097" s="10" t="s">
        <v>16</v>
      </c>
      <c r="G1097" s="226">
        <f t="shared" si="735"/>
        <v>23617</v>
      </c>
      <c r="H1097" s="226">
        <f t="shared" si="735"/>
        <v>0</v>
      </c>
      <c r="I1097" s="226">
        <f t="shared" si="735"/>
        <v>23619</v>
      </c>
      <c r="J1097" s="226">
        <f t="shared" si="735"/>
        <v>0</v>
      </c>
      <c r="K1097" s="96">
        <f t="shared" si="735"/>
        <v>0</v>
      </c>
      <c r="L1097" s="96">
        <f t="shared" si="735"/>
        <v>0</v>
      </c>
      <c r="M1097" s="96">
        <f t="shared" si="735"/>
        <v>0</v>
      </c>
      <c r="N1097" s="96">
        <f t="shared" si="735"/>
        <v>0</v>
      </c>
      <c r="O1097" s="96">
        <f t="shared" si="735"/>
        <v>23617</v>
      </c>
      <c r="P1097" s="96">
        <f t="shared" si="735"/>
        <v>0</v>
      </c>
      <c r="Q1097" s="96">
        <f t="shared" si="735"/>
        <v>23619</v>
      </c>
      <c r="R1097" s="96">
        <f t="shared" si="735"/>
        <v>0</v>
      </c>
    </row>
    <row r="1098" spans="1:18" ht="33">
      <c r="A1098" s="12" t="s">
        <v>44</v>
      </c>
      <c r="B1098" s="10" t="s">
        <v>136</v>
      </c>
      <c r="C1098" s="10" t="s">
        <v>1</v>
      </c>
      <c r="D1098" s="10" t="s">
        <v>80</v>
      </c>
      <c r="E1098" s="10" t="s">
        <v>671</v>
      </c>
      <c r="F1098" s="10" t="s">
        <v>51</v>
      </c>
      <c r="G1098" s="226">
        <v>23617</v>
      </c>
      <c r="H1098" s="226"/>
      <c r="I1098" s="226">
        <v>23619</v>
      </c>
      <c r="J1098" s="226"/>
      <c r="K1098" s="96"/>
      <c r="L1098" s="96"/>
      <c r="M1098" s="96"/>
      <c r="N1098" s="96"/>
      <c r="O1098" s="96">
        <f>G1098+K1098</f>
        <v>23617</v>
      </c>
      <c r="P1098" s="96">
        <f>H1098+L1098</f>
        <v>0</v>
      </c>
      <c r="Q1098" s="96">
        <f>I1098+M1098</f>
        <v>23619</v>
      </c>
      <c r="R1098" s="96">
        <f>J1098+N1098</f>
        <v>0</v>
      </c>
    </row>
    <row r="1099" spans="1:18" ht="99">
      <c r="A1099" s="12" t="s">
        <v>680</v>
      </c>
      <c r="B1099" s="10" t="s">
        <v>136</v>
      </c>
      <c r="C1099" s="10" t="s">
        <v>1</v>
      </c>
      <c r="D1099" s="10" t="s">
        <v>80</v>
      </c>
      <c r="E1099" s="10" t="s">
        <v>679</v>
      </c>
      <c r="F1099" s="10"/>
      <c r="G1099" s="226">
        <f>G1100</f>
        <v>462408</v>
      </c>
      <c r="H1099" s="226">
        <f t="shared" ref="H1099:R1100" si="736">H1100</f>
        <v>393201</v>
      </c>
      <c r="I1099" s="226">
        <f t="shared" si="736"/>
        <v>22169</v>
      </c>
      <c r="J1099" s="226">
        <f t="shared" si="736"/>
        <v>18885</v>
      </c>
      <c r="K1099" s="96">
        <f>K1100</f>
        <v>0</v>
      </c>
      <c r="L1099" s="96">
        <f t="shared" si="736"/>
        <v>0</v>
      </c>
      <c r="M1099" s="96">
        <f t="shared" si="736"/>
        <v>0</v>
      </c>
      <c r="N1099" s="96">
        <f t="shared" si="736"/>
        <v>0</v>
      </c>
      <c r="O1099" s="96">
        <f>O1100</f>
        <v>462408</v>
      </c>
      <c r="P1099" s="96">
        <f t="shared" si="736"/>
        <v>393201</v>
      </c>
      <c r="Q1099" s="96">
        <f t="shared" si="736"/>
        <v>22169</v>
      </c>
      <c r="R1099" s="96">
        <f t="shared" si="736"/>
        <v>18885</v>
      </c>
    </row>
    <row r="1100" spans="1:18" ht="33">
      <c r="A1100" s="12" t="s">
        <v>172</v>
      </c>
      <c r="B1100" s="10" t="s">
        <v>136</v>
      </c>
      <c r="C1100" s="10" t="s">
        <v>1</v>
      </c>
      <c r="D1100" s="10" t="s">
        <v>80</v>
      </c>
      <c r="E1100" s="10" t="s">
        <v>679</v>
      </c>
      <c r="F1100" s="10" t="s">
        <v>16</v>
      </c>
      <c r="G1100" s="226">
        <f>G1101</f>
        <v>462408</v>
      </c>
      <c r="H1100" s="226">
        <f t="shared" ref="H1100:I1100" si="737">H1101</f>
        <v>393201</v>
      </c>
      <c r="I1100" s="226">
        <f t="shared" si="737"/>
        <v>22169</v>
      </c>
      <c r="J1100" s="226">
        <f t="shared" si="735"/>
        <v>18885</v>
      </c>
      <c r="K1100" s="96">
        <f>K1101</f>
        <v>0</v>
      </c>
      <c r="L1100" s="96">
        <f t="shared" si="736"/>
        <v>0</v>
      </c>
      <c r="M1100" s="96">
        <f t="shared" si="736"/>
        <v>0</v>
      </c>
      <c r="N1100" s="96">
        <f t="shared" si="735"/>
        <v>0</v>
      </c>
      <c r="O1100" s="96">
        <f>O1101</f>
        <v>462408</v>
      </c>
      <c r="P1100" s="96">
        <f t="shared" si="736"/>
        <v>393201</v>
      </c>
      <c r="Q1100" s="96">
        <f t="shared" si="736"/>
        <v>22169</v>
      </c>
      <c r="R1100" s="96">
        <f t="shared" si="735"/>
        <v>18885</v>
      </c>
    </row>
    <row r="1101" spans="1:18" ht="33">
      <c r="A1101" s="12" t="s">
        <v>44</v>
      </c>
      <c r="B1101" s="10" t="s">
        <v>136</v>
      </c>
      <c r="C1101" s="10" t="s">
        <v>1</v>
      </c>
      <c r="D1101" s="10" t="s">
        <v>80</v>
      </c>
      <c r="E1101" s="10" t="s">
        <v>679</v>
      </c>
      <c r="F1101" s="10" t="s">
        <v>51</v>
      </c>
      <c r="G1101" s="226">
        <f>69207+393201</f>
        <v>462408</v>
      </c>
      <c r="H1101" s="226">
        <v>393201</v>
      </c>
      <c r="I1101" s="226">
        <f>3284+18885</f>
        <v>22169</v>
      </c>
      <c r="J1101" s="226">
        <v>18885</v>
      </c>
      <c r="K1101" s="96"/>
      <c r="L1101" s="96"/>
      <c r="M1101" s="96"/>
      <c r="N1101" s="96"/>
      <c r="O1101" s="96">
        <f>G1101+K1101</f>
        <v>462408</v>
      </c>
      <c r="P1101" s="96">
        <f>H1101+L1101</f>
        <v>393201</v>
      </c>
      <c r="Q1101" s="96">
        <f>I1101+M1101</f>
        <v>22169</v>
      </c>
      <c r="R1101" s="96">
        <f>J1101+N1101</f>
        <v>18885</v>
      </c>
    </row>
    <row r="1102" spans="1:18">
      <c r="A1102" s="12"/>
      <c r="B1102" s="10"/>
      <c r="C1102" s="10"/>
      <c r="D1102" s="10"/>
      <c r="E1102" s="10"/>
      <c r="F1102" s="10"/>
      <c r="G1102" s="226"/>
      <c r="H1102" s="226"/>
      <c r="I1102" s="226"/>
      <c r="J1102" s="226"/>
      <c r="K1102" s="96"/>
      <c r="L1102" s="96"/>
      <c r="M1102" s="96"/>
      <c r="N1102" s="96"/>
      <c r="O1102" s="96"/>
      <c r="P1102" s="96"/>
      <c r="Q1102" s="96"/>
      <c r="R1102" s="96"/>
    </row>
    <row r="1103" spans="1:18" ht="60.75">
      <c r="A1103" s="71" t="s">
        <v>306</v>
      </c>
      <c r="B1103" s="72" t="s">
        <v>153</v>
      </c>
      <c r="C1103" s="72"/>
      <c r="D1103" s="72"/>
      <c r="E1103" s="72"/>
      <c r="F1103" s="72"/>
      <c r="G1103" s="244">
        <f t="shared" ref="G1103:J1103" si="738">G1104+G1131+G1147+G1220+G1254</f>
        <v>278969</v>
      </c>
      <c r="H1103" s="244">
        <f t="shared" si="738"/>
        <v>317</v>
      </c>
      <c r="I1103" s="244">
        <f t="shared" si="738"/>
        <v>278969</v>
      </c>
      <c r="J1103" s="244">
        <f t="shared" si="738"/>
        <v>317</v>
      </c>
      <c r="K1103" s="179">
        <f t="shared" ref="K1103:R1103" si="739">K1104+K1131+K1147+K1220+K1254</f>
        <v>0</v>
      </c>
      <c r="L1103" s="179">
        <f t="shared" si="739"/>
        <v>0</v>
      </c>
      <c r="M1103" s="179">
        <f t="shared" si="739"/>
        <v>0</v>
      </c>
      <c r="N1103" s="179">
        <f t="shared" si="739"/>
        <v>0</v>
      </c>
      <c r="O1103" s="179">
        <f t="shared" si="739"/>
        <v>278969</v>
      </c>
      <c r="P1103" s="179">
        <f t="shared" si="739"/>
        <v>317</v>
      </c>
      <c r="Q1103" s="179">
        <f t="shared" si="739"/>
        <v>278969</v>
      </c>
      <c r="R1103" s="179">
        <f t="shared" si="739"/>
        <v>317</v>
      </c>
    </row>
    <row r="1104" spans="1:18" ht="27" customHeight="1">
      <c r="A1104" s="73" t="s">
        <v>9</v>
      </c>
      <c r="B1104" s="74" t="s">
        <v>153</v>
      </c>
      <c r="C1104" s="74" t="s">
        <v>13</v>
      </c>
      <c r="D1104" s="74" t="s">
        <v>3</v>
      </c>
      <c r="E1104" s="74"/>
      <c r="F1104" s="74"/>
      <c r="G1104" s="245">
        <f>G1105</f>
        <v>223513</v>
      </c>
      <c r="H1104" s="245">
        <f t="shared" ref="H1104:R1104" si="740">H1105</f>
        <v>317</v>
      </c>
      <c r="I1104" s="245">
        <f t="shared" si="740"/>
        <v>223513</v>
      </c>
      <c r="J1104" s="245">
        <f t="shared" si="740"/>
        <v>317</v>
      </c>
      <c r="K1104" s="180">
        <f>K1105</f>
        <v>0</v>
      </c>
      <c r="L1104" s="180">
        <f t="shared" si="740"/>
        <v>0</v>
      </c>
      <c r="M1104" s="180">
        <f t="shared" si="740"/>
        <v>0</v>
      </c>
      <c r="N1104" s="180">
        <f t="shared" si="740"/>
        <v>0</v>
      </c>
      <c r="O1104" s="180">
        <f>O1105</f>
        <v>223513</v>
      </c>
      <c r="P1104" s="180">
        <f t="shared" si="740"/>
        <v>317</v>
      </c>
      <c r="Q1104" s="180">
        <f t="shared" si="740"/>
        <v>223513</v>
      </c>
      <c r="R1104" s="180">
        <f t="shared" si="740"/>
        <v>317</v>
      </c>
    </row>
    <row r="1105" spans="1:18" ht="54.75" customHeight="1">
      <c r="A1105" s="99" t="s">
        <v>625</v>
      </c>
      <c r="B1105" s="75" t="s">
        <v>153</v>
      </c>
      <c r="C1105" s="34" t="s">
        <v>13</v>
      </c>
      <c r="D1105" s="34" t="s">
        <v>3</v>
      </c>
      <c r="E1105" s="34" t="s">
        <v>622</v>
      </c>
      <c r="F1105" s="34"/>
      <c r="G1105" s="226">
        <f>G1106+G1110+G1117</f>
        <v>223513</v>
      </c>
      <c r="H1105" s="226">
        <f t="shared" ref="H1105:J1105" si="741">H1106+H1110+H1117</f>
        <v>317</v>
      </c>
      <c r="I1105" s="226">
        <f t="shared" si="741"/>
        <v>223513</v>
      </c>
      <c r="J1105" s="226">
        <f t="shared" si="741"/>
        <v>317</v>
      </c>
      <c r="K1105" s="96">
        <f>K1106+K1110+K1117</f>
        <v>0</v>
      </c>
      <c r="L1105" s="96">
        <f t="shared" ref="L1105:N1105" si="742">L1106+L1110+L1117</f>
        <v>0</v>
      </c>
      <c r="M1105" s="96">
        <f t="shared" si="742"/>
        <v>0</v>
      </c>
      <c r="N1105" s="96">
        <f t="shared" si="742"/>
        <v>0</v>
      </c>
      <c r="O1105" s="96">
        <f>O1106+O1110+O1117</f>
        <v>223513</v>
      </c>
      <c r="P1105" s="96">
        <f t="shared" ref="P1105:R1105" si="743">P1106+P1110+P1117</f>
        <v>317</v>
      </c>
      <c r="Q1105" s="96">
        <f t="shared" si="743"/>
        <v>223513</v>
      </c>
      <c r="R1105" s="96">
        <f t="shared" si="743"/>
        <v>317</v>
      </c>
    </row>
    <row r="1106" spans="1:18" ht="33">
      <c r="A1106" s="12" t="s">
        <v>54</v>
      </c>
      <c r="B1106" s="75" t="s">
        <v>153</v>
      </c>
      <c r="C1106" s="34" t="s">
        <v>13</v>
      </c>
      <c r="D1106" s="34" t="s">
        <v>3</v>
      </c>
      <c r="E1106" s="34" t="s">
        <v>653</v>
      </c>
      <c r="F1106" s="34"/>
      <c r="G1106" s="226">
        <f>G1107</f>
        <v>195462</v>
      </c>
      <c r="H1106" s="226">
        <f t="shared" ref="H1106:R1108" si="744">H1107</f>
        <v>0</v>
      </c>
      <c r="I1106" s="226">
        <f t="shared" si="744"/>
        <v>195462</v>
      </c>
      <c r="J1106" s="226">
        <f t="shared" si="744"/>
        <v>0</v>
      </c>
      <c r="K1106" s="96">
        <f>K1107</f>
        <v>0</v>
      </c>
      <c r="L1106" s="96">
        <f t="shared" si="744"/>
        <v>0</v>
      </c>
      <c r="M1106" s="96">
        <f t="shared" si="744"/>
        <v>0</v>
      </c>
      <c r="N1106" s="96">
        <f t="shared" si="744"/>
        <v>0</v>
      </c>
      <c r="O1106" s="96">
        <f>O1107</f>
        <v>195462</v>
      </c>
      <c r="P1106" s="96">
        <f t="shared" si="744"/>
        <v>0</v>
      </c>
      <c r="Q1106" s="96">
        <f t="shared" si="744"/>
        <v>195462</v>
      </c>
      <c r="R1106" s="96">
        <f t="shared" si="744"/>
        <v>0</v>
      </c>
    </row>
    <row r="1107" spans="1:18" ht="33">
      <c r="A1107" s="56" t="s">
        <v>154</v>
      </c>
      <c r="B1107" s="75" t="s">
        <v>153</v>
      </c>
      <c r="C1107" s="34" t="s">
        <v>13</v>
      </c>
      <c r="D1107" s="34" t="s">
        <v>3</v>
      </c>
      <c r="E1107" s="34" t="s">
        <v>654</v>
      </c>
      <c r="F1107" s="34"/>
      <c r="G1107" s="226">
        <f>G1108</f>
        <v>195462</v>
      </c>
      <c r="H1107" s="226">
        <f t="shared" si="744"/>
        <v>0</v>
      </c>
      <c r="I1107" s="226">
        <f t="shared" si="744"/>
        <v>195462</v>
      </c>
      <c r="J1107" s="226">
        <f t="shared" si="744"/>
        <v>0</v>
      </c>
      <c r="K1107" s="96">
        <f>K1108</f>
        <v>0</v>
      </c>
      <c r="L1107" s="96">
        <f t="shared" si="744"/>
        <v>0</v>
      </c>
      <c r="M1107" s="96">
        <f t="shared" si="744"/>
        <v>0</v>
      </c>
      <c r="N1107" s="96">
        <f t="shared" si="744"/>
        <v>0</v>
      </c>
      <c r="O1107" s="96">
        <f>O1108</f>
        <v>195462</v>
      </c>
      <c r="P1107" s="96">
        <f t="shared" si="744"/>
        <v>0</v>
      </c>
      <c r="Q1107" s="96">
        <f t="shared" si="744"/>
        <v>195462</v>
      </c>
      <c r="R1107" s="96">
        <f t="shared" si="744"/>
        <v>0</v>
      </c>
    </row>
    <row r="1108" spans="1:18" ht="33">
      <c r="A1108" s="56" t="s">
        <v>32</v>
      </c>
      <c r="B1108" s="75" t="s">
        <v>153</v>
      </c>
      <c r="C1108" s="34" t="s">
        <v>13</v>
      </c>
      <c r="D1108" s="34" t="s">
        <v>3</v>
      </c>
      <c r="E1108" s="34" t="s">
        <v>654</v>
      </c>
      <c r="F1108" s="34" t="s">
        <v>33</v>
      </c>
      <c r="G1108" s="226">
        <f>G1109</f>
        <v>195462</v>
      </c>
      <c r="H1108" s="226">
        <f t="shared" si="744"/>
        <v>0</v>
      </c>
      <c r="I1108" s="226">
        <f t="shared" si="744"/>
        <v>195462</v>
      </c>
      <c r="J1108" s="226">
        <f t="shared" si="744"/>
        <v>0</v>
      </c>
      <c r="K1108" s="96">
        <f>K1109</f>
        <v>0</v>
      </c>
      <c r="L1108" s="96">
        <f t="shared" si="744"/>
        <v>0</v>
      </c>
      <c r="M1108" s="96">
        <f t="shared" si="744"/>
        <v>0</v>
      </c>
      <c r="N1108" s="96">
        <f t="shared" si="744"/>
        <v>0</v>
      </c>
      <c r="O1108" s="96">
        <f>O1109</f>
        <v>195462</v>
      </c>
      <c r="P1108" s="96">
        <f t="shared" si="744"/>
        <v>0</v>
      </c>
      <c r="Q1108" s="96">
        <f t="shared" si="744"/>
        <v>195462</v>
      </c>
      <c r="R1108" s="96">
        <f t="shared" si="744"/>
        <v>0</v>
      </c>
    </row>
    <row r="1109" spans="1:18">
      <c r="A1109" s="56" t="s">
        <v>94</v>
      </c>
      <c r="B1109" s="75" t="s">
        <v>153</v>
      </c>
      <c r="C1109" s="34" t="s">
        <v>13</v>
      </c>
      <c r="D1109" s="34" t="s">
        <v>3</v>
      </c>
      <c r="E1109" s="34" t="s">
        <v>654</v>
      </c>
      <c r="F1109" s="10" t="s">
        <v>95</v>
      </c>
      <c r="G1109" s="226">
        <f>195424+38</f>
        <v>195462</v>
      </c>
      <c r="H1109" s="226"/>
      <c r="I1109" s="226">
        <f>195424+38</f>
        <v>195462</v>
      </c>
      <c r="J1109" s="226"/>
      <c r="K1109" s="96"/>
      <c r="L1109" s="96"/>
      <c r="M1109" s="96"/>
      <c r="N1109" s="96"/>
      <c r="O1109" s="96">
        <f>G1109+K1109</f>
        <v>195462</v>
      </c>
      <c r="P1109" s="96">
        <f>H1109+L1109</f>
        <v>0</v>
      </c>
      <c r="Q1109" s="96">
        <f>I1109+M1109</f>
        <v>195462</v>
      </c>
      <c r="R1109" s="96">
        <f>J1109+N1109</f>
        <v>0</v>
      </c>
    </row>
    <row r="1110" spans="1:18">
      <c r="A1110" s="56" t="s">
        <v>15</v>
      </c>
      <c r="B1110" s="75" t="s">
        <v>153</v>
      </c>
      <c r="C1110" s="34" t="s">
        <v>13</v>
      </c>
      <c r="D1110" s="34" t="s">
        <v>3</v>
      </c>
      <c r="E1110" s="34" t="s">
        <v>623</v>
      </c>
      <c r="F1110" s="34"/>
      <c r="G1110" s="226">
        <f>G1111+G1114</f>
        <v>27734</v>
      </c>
      <c r="H1110" s="226">
        <f t="shared" ref="H1110:J1110" si="745">H1111+H1114</f>
        <v>0</v>
      </c>
      <c r="I1110" s="226">
        <f t="shared" si="745"/>
        <v>27734</v>
      </c>
      <c r="J1110" s="226">
        <f t="shared" si="745"/>
        <v>0</v>
      </c>
      <c r="K1110" s="96">
        <f>K1111+K1114</f>
        <v>0</v>
      </c>
      <c r="L1110" s="96">
        <f t="shared" ref="L1110:N1110" si="746">L1111+L1114</f>
        <v>0</v>
      </c>
      <c r="M1110" s="96">
        <f t="shared" si="746"/>
        <v>0</v>
      </c>
      <c r="N1110" s="96">
        <f t="shared" si="746"/>
        <v>0</v>
      </c>
      <c r="O1110" s="96">
        <f>O1111+O1114</f>
        <v>27734</v>
      </c>
      <c r="P1110" s="96">
        <f t="shared" ref="P1110:R1110" si="747">P1111+P1114</f>
        <v>0</v>
      </c>
      <c r="Q1110" s="96">
        <f t="shared" si="747"/>
        <v>27734</v>
      </c>
      <c r="R1110" s="96">
        <f t="shared" si="747"/>
        <v>0</v>
      </c>
    </row>
    <row r="1111" spans="1:18" ht="33">
      <c r="A1111" s="56" t="s">
        <v>93</v>
      </c>
      <c r="B1111" s="75" t="s">
        <v>153</v>
      </c>
      <c r="C1111" s="34" t="s">
        <v>13</v>
      </c>
      <c r="D1111" s="34" t="s">
        <v>3</v>
      </c>
      <c r="E1111" s="34" t="s">
        <v>624</v>
      </c>
      <c r="F1111" s="34"/>
      <c r="G1111" s="226">
        <f>G1112</f>
        <v>27497</v>
      </c>
      <c r="H1111" s="226">
        <f t="shared" ref="H1111:R1112" si="748">H1112</f>
        <v>0</v>
      </c>
      <c r="I1111" s="226">
        <f t="shared" si="748"/>
        <v>27497</v>
      </c>
      <c r="J1111" s="226">
        <f t="shared" si="748"/>
        <v>0</v>
      </c>
      <c r="K1111" s="96">
        <f>K1112</f>
        <v>0</v>
      </c>
      <c r="L1111" s="96">
        <f t="shared" si="748"/>
        <v>0</v>
      </c>
      <c r="M1111" s="96">
        <f t="shared" si="748"/>
        <v>0</v>
      </c>
      <c r="N1111" s="96">
        <f t="shared" si="748"/>
        <v>0</v>
      </c>
      <c r="O1111" s="96">
        <f>O1112</f>
        <v>27497</v>
      </c>
      <c r="P1111" s="96">
        <f t="shared" si="748"/>
        <v>0</v>
      </c>
      <c r="Q1111" s="96">
        <f t="shared" si="748"/>
        <v>27497</v>
      </c>
      <c r="R1111" s="96">
        <f t="shared" si="748"/>
        <v>0</v>
      </c>
    </row>
    <row r="1112" spans="1:18" ht="33">
      <c r="A1112" s="12" t="s">
        <v>172</v>
      </c>
      <c r="B1112" s="75" t="s">
        <v>153</v>
      </c>
      <c r="C1112" s="34" t="s">
        <v>13</v>
      </c>
      <c r="D1112" s="34" t="s">
        <v>3</v>
      </c>
      <c r="E1112" s="34" t="s">
        <v>624</v>
      </c>
      <c r="F1112" s="34" t="s">
        <v>16</v>
      </c>
      <c r="G1112" s="226">
        <f>G1113</f>
        <v>27497</v>
      </c>
      <c r="H1112" s="226">
        <f t="shared" si="748"/>
        <v>0</v>
      </c>
      <c r="I1112" s="226">
        <f t="shared" si="748"/>
        <v>27497</v>
      </c>
      <c r="J1112" s="226">
        <f t="shared" si="748"/>
        <v>0</v>
      </c>
      <c r="K1112" s="96">
        <f>K1113</f>
        <v>0</v>
      </c>
      <c r="L1112" s="96">
        <f t="shared" si="748"/>
        <v>0</v>
      </c>
      <c r="M1112" s="96">
        <f t="shared" si="748"/>
        <v>0</v>
      </c>
      <c r="N1112" s="96">
        <f t="shared" si="748"/>
        <v>0</v>
      </c>
      <c r="O1112" s="96">
        <f>O1113</f>
        <v>27497</v>
      </c>
      <c r="P1112" s="96">
        <f t="shared" si="748"/>
        <v>0</v>
      </c>
      <c r="Q1112" s="96">
        <f t="shared" si="748"/>
        <v>27497</v>
      </c>
      <c r="R1112" s="96">
        <f t="shared" si="748"/>
        <v>0</v>
      </c>
    </row>
    <row r="1113" spans="1:18" ht="33">
      <c r="A1113" s="54" t="s">
        <v>44</v>
      </c>
      <c r="B1113" s="75" t="s">
        <v>153</v>
      </c>
      <c r="C1113" s="34" t="s">
        <v>13</v>
      </c>
      <c r="D1113" s="34" t="s">
        <v>3</v>
      </c>
      <c r="E1113" s="34" t="s">
        <v>624</v>
      </c>
      <c r="F1113" s="10" t="s">
        <v>51</v>
      </c>
      <c r="G1113" s="226">
        <v>27497</v>
      </c>
      <c r="H1113" s="226"/>
      <c r="I1113" s="226">
        <v>27497</v>
      </c>
      <c r="J1113" s="226"/>
      <c r="K1113" s="96"/>
      <c r="L1113" s="96"/>
      <c r="M1113" s="96"/>
      <c r="N1113" s="96"/>
      <c r="O1113" s="96">
        <f>G1113+K1113</f>
        <v>27497</v>
      </c>
      <c r="P1113" s="96">
        <f>H1113+L1113</f>
        <v>0</v>
      </c>
      <c r="Q1113" s="96">
        <f>I1113+M1113</f>
        <v>27497</v>
      </c>
      <c r="R1113" s="96">
        <f>J1113+N1113</f>
        <v>0</v>
      </c>
    </row>
    <row r="1114" spans="1:18" ht="33">
      <c r="A1114" s="56" t="s">
        <v>155</v>
      </c>
      <c r="B1114" s="75" t="s">
        <v>153</v>
      </c>
      <c r="C1114" s="34" t="s">
        <v>13</v>
      </c>
      <c r="D1114" s="34" t="s">
        <v>3</v>
      </c>
      <c r="E1114" s="34" t="s">
        <v>655</v>
      </c>
      <c r="F1114" s="10"/>
      <c r="G1114" s="226">
        <f>G1115</f>
        <v>237</v>
      </c>
      <c r="H1114" s="226">
        <f t="shared" ref="H1114:R1115" si="749">H1115</f>
        <v>0</v>
      </c>
      <c r="I1114" s="226">
        <f t="shared" si="749"/>
        <v>237</v>
      </c>
      <c r="J1114" s="226">
        <f t="shared" si="749"/>
        <v>0</v>
      </c>
      <c r="K1114" s="96">
        <f>K1115</f>
        <v>0</v>
      </c>
      <c r="L1114" s="96">
        <f t="shared" si="749"/>
        <v>0</v>
      </c>
      <c r="M1114" s="96">
        <f t="shared" si="749"/>
        <v>0</v>
      </c>
      <c r="N1114" s="96">
        <f t="shared" si="749"/>
        <v>0</v>
      </c>
      <c r="O1114" s="96">
        <f>O1115</f>
        <v>237</v>
      </c>
      <c r="P1114" s="96">
        <f t="shared" si="749"/>
        <v>0</v>
      </c>
      <c r="Q1114" s="96">
        <f t="shared" si="749"/>
        <v>237</v>
      </c>
      <c r="R1114" s="96">
        <f t="shared" si="749"/>
        <v>0</v>
      </c>
    </row>
    <row r="1115" spans="1:18" ht="33">
      <c r="A1115" s="56" t="s">
        <v>32</v>
      </c>
      <c r="B1115" s="75" t="s">
        <v>153</v>
      </c>
      <c r="C1115" s="34" t="s">
        <v>13</v>
      </c>
      <c r="D1115" s="34" t="s">
        <v>3</v>
      </c>
      <c r="E1115" s="34" t="s">
        <v>655</v>
      </c>
      <c r="F1115" s="34" t="s">
        <v>33</v>
      </c>
      <c r="G1115" s="226">
        <f>G1116</f>
        <v>237</v>
      </c>
      <c r="H1115" s="226">
        <f t="shared" si="749"/>
        <v>0</v>
      </c>
      <c r="I1115" s="226">
        <f t="shared" si="749"/>
        <v>237</v>
      </c>
      <c r="J1115" s="226">
        <f t="shared" si="749"/>
        <v>0</v>
      </c>
      <c r="K1115" s="96">
        <f>K1116</f>
        <v>0</v>
      </c>
      <c r="L1115" s="96">
        <f t="shared" si="749"/>
        <v>0</v>
      </c>
      <c r="M1115" s="96">
        <f t="shared" si="749"/>
        <v>0</v>
      </c>
      <c r="N1115" s="96">
        <f t="shared" si="749"/>
        <v>0</v>
      </c>
      <c r="O1115" s="96">
        <f>O1116</f>
        <v>237</v>
      </c>
      <c r="P1115" s="96">
        <f t="shared" si="749"/>
        <v>0</v>
      </c>
      <c r="Q1115" s="96">
        <f t="shared" si="749"/>
        <v>237</v>
      </c>
      <c r="R1115" s="96">
        <f t="shared" si="749"/>
        <v>0</v>
      </c>
    </row>
    <row r="1116" spans="1:18">
      <c r="A1116" s="56" t="s">
        <v>94</v>
      </c>
      <c r="B1116" s="75" t="s">
        <v>153</v>
      </c>
      <c r="C1116" s="34" t="s">
        <v>13</v>
      </c>
      <c r="D1116" s="34" t="s">
        <v>3</v>
      </c>
      <c r="E1116" s="34" t="s">
        <v>655</v>
      </c>
      <c r="F1116" s="10" t="s">
        <v>95</v>
      </c>
      <c r="G1116" s="226">
        <v>237</v>
      </c>
      <c r="H1116" s="226"/>
      <c r="I1116" s="226">
        <v>237</v>
      </c>
      <c r="J1116" s="226"/>
      <c r="K1116" s="96"/>
      <c r="L1116" s="96"/>
      <c r="M1116" s="96"/>
      <c r="N1116" s="96"/>
      <c r="O1116" s="96">
        <f>G1116+K1116</f>
        <v>237</v>
      </c>
      <c r="P1116" s="96">
        <f>H1116+L1116</f>
        <v>0</v>
      </c>
      <c r="Q1116" s="96">
        <f>I1116+M1116</f>
        <v>237</v>
      </c>
      <c r="R1116" s="96">
        <f>J1116+N1116</f>
        <v>0</v>
      </c>
    </row>
    <row r="1117" spans="1:18" s="135" customFormat="1">
      <c r="A1117" s="217" t="s">
        <v>571</v>
      </c>
      <c r="B1117" s="218" t="s">
        <v>153</v>
      </c>
      <c r="C1117" s="190" t="s">
        <v>13</v>
      </c>
      <c r="D1117" s="190" t="s">
        <v>3</v>
      </c>
      <c r="E1117" s="190" t="s">
        <v>583</v>
      </c>
      <c r="F1117" s="101"/>
      <c r="G1117" s="226">
        <f>G1118+G1121+G1124+G1127</f>
        <v>317</v>
      </c>
      <c r="H1117" s="226">
        <f t="shared" ref="H1117:J1117" si="750">H1118+H1121+H1124+H1127</f>
        <v>317</v>
      </c>
      <c r="I1117" s="226">
        <f t="shared" si="750"/>
        <v>317</v>
      </c>
      <c r="J1117" s="226">
        <f t="shared" si="750"/>
        <v>317</v>
      </c>
      <c r="K1117" s="96">
        <f>K1118+K1121+K1124+K1127</f>
        <v>0</v>
      </c>
      <c r="L1117" s="96">
        <f t="shared" ref="L1117:N1117" si="751">L1118+L1121+L1124+L1127</f>
        <v>0</v>
      </c>
      <c r="M1117" s="96">
        <f t="shared" si="751"/>
        <v>0</v>
      </c>
      <c r="N1117" s="96">
        <f t="shared" si="751"/>
        <v>0</v>
      </c>
      <c r="O1117" s="96">
        <f>O1118+O1121+O1124+O1127</f>
        <v>317</v>
      </c>
      <c r="P1117" s="96">
        <f t="shared" ref="P1117:R1117" si="752">P1118+P1121+P1124+P1127</f>
        <v>317</v>
      </c>
      <c r="Q1117" s="96">
        <f t="shared" si="752"/>
        <v>317</v>
      </c>
      <c r="R1117" s="96">
        <f t="shared" si="752"/>
        <v>317</v>
      </c>
    </row>
    <row r="1118" spans="1:18" s="83" customFormat="1" ht="33" hidden="1">
      <c r="A1118" s="192" t="s">
        <v>579</v>
      </c>
      <c r="B1118" s="114" t="s">
        <v>153</v>
      </c>
      <c r="C1118" s="115" t="s">
        <v>13</v>
      </c>
      <c r="D1118" s="115" t="s">
        <v>3</v>
      </c>
      <c r="E1118" s="115" t="s">
        <v>584</v>
      </c>
      <c r="F1118" s="89"/>
      <c r="G1118" s="226">
        <f>G1119</f>
        <v>0</v>
      </c>
      <c r="H1118" s="226">
        <f t="shared" ref="H1118:R1119" si="753">H1119</f>
        <v>0</v>
      </c>
      <c r="I1118" s="226">
        <f t="shared" si="753"/>
        <v>0</v>
      </c>
      <c r="J1118" s="226">
        <f t="shared" si="753"/>
        <v>0</v>
      </c>
      <c r="K1118" s="87">
        <f>K1119</f>
        <v>0</v>
      </c>
      <c r="L1118" s="87">
        <f t="shared" si="753"/>
        <v>0</v>
      </c>
      <c r="M1118" s="87">
        <f t="shared" si="753"/>
        <v>0</v>
      </c>
      <c r="N1118" s="87">
        <f t="shared" si="753"/>
        <v>0</v>
      </c>
      <c r="O1118" s="87">
        <f>O1119</f>
        <v>0</v>
      </c>
      <c r="P1118" s="87">
        <f t="shared" si="753"/>
        <v>0</v>
      </c>
      <c r="Q1118" s="87">
        <f t="shared" si="753"/>
        <v>0</v>
      </c>
      <c r="R1118" s="87">
        <f t="shared" si="753"/>
        <v>0</v>
      </c>
    </row>
    <row r="1119" spans="1:18" s="83" customFormat="1" ht="33" hidden="1">
      <c r="A1119" s="84" t="s">
        <v>172</v>
      </c>
      <c r="B1119" s="114" t="s">
        <v>153</v>
      </c>
      <c r="C1119" s="115" t="s">
        <v>13</v>
      </c>
      <c r="D1119" s="115" t="s">
        <v>3</v>
      </c>
      <c r="E1119" s="115" t="s">
        <v>584</v>
      </c>
      <c r="F1119" s="89" t="s">
        <v>16</v>
      </c>
      <c r="G1119" s="226">
        <f>G1120</f>
        <v>0</v>
      </c>
      <c r="H1119" s="226">
        <f t="shared" si="753"/>
        <v>0</v>
      </c>
      <c r="I1119" s="226">
        <f t="shared" si="753"/>
        <v>0</v>
      </c>
      <c r="J1119" s="226">
        <f t="shared" si="753"/>
        <v>0</v>
      </c>
      <c r="K1119" s="87">
        <f>K1120</f>
        <v>0</v>
      </c>
      <c r="L1119" s="87">
        <f t="shared" si="753"/>
        <v>0</v>
      </c>
      <c r="M1119" s="87">
        <f t="shared" si="753"/>
        <v>0</v>
      </c>
      <c r="N1119" s="87">
        <f t="shared" si="753"/>
        <v>0</v>
      </c>
      <c r="O1119" s="87">
        <f>O1120</f>
        <v>0</v>
      </c>
      <c r="P1119" s="87">
        <f t="shared" si="753"/>
        <v>0</v>
      </c>
      <c r="Q1119" s="87">
        <f t="shared" si="753"/>
        <v>0</v>
      </c>
      <c r="R1119" s="87">
        <f t="shared" si="753"/>
        <v>0</v>
      </c>
    </row>
    <row r="1120" spans="1:18" s="83" customFormat="1" ht="33" hidden="1">
      <c r="A1120" s="117" t="s">
        <v>44</v>
      </c>
      <c r="B1120" s="114" t="s">
        <v>153</v>
      </c>
      <c r="C1120" s="115" t="s">
        <v>13</v>
      </c>
      <c r="D1120" s="115" t="s">
        <v>3</v>
      </c>
      <c r="E1120" s="115" t="s">
        <v>584</v>
      </c>
      <c r="F1120" s="89" t="s">
        <v>51</v>
      </c>
      <c r="G1120" s="226"/>
      <c r="H1120" s="226"/>
      <c r="I1120" s="226"/>
      <c r="J1120" s="226"/>
      <c r="K1120" s="87"/>
      <c r="L1120" s="87"/>
      <c r="M1120" s="87"/>
      <c r="N1120" s="87"/>
      <c r="O1120" s="87">
        <f>G1120+K1120</f>
        <v>0</v>
      </c>
      <c r="P1120" s="87">
        <f>H1120+L1120</f>
        <v>0</v>
      </c>
      <c r="Q1120" s="87">
        <f>I1120+M1120</f>
        <v>0</v>
      </c>
      <c r="R1120" s="87">
        <f>J1120+N1120</f>
        <v>0</v>
      </c>
    </row>
    <row r="1121" spans="1:18" s="135" customFormat="1" ht="49.5">
      <c r="A1121" s="160" t="s">
        <v>580</v>
      </c>
      <c r="B1121" s="218" t="s">
        <v>153</v>
      </c>
      <c r="C1121" s="190" t="s">
        <v>13</v>
      </c>
      <c r="D1121" s="190" t="s">
        <v>3</v>
      </c>
      <c r="E1121" s="190" t="s">
        <v>585</v>
      </c>
      <c r="F1121" s="101"/>
      <c r="G1121" s="226">
        <f>G1122</f>
        <v>302</v>
      </c>
      <c r="H1121" s="226">
        <f t="shared" ref="H1121:R1122" si="754">H1122</f>
        <v>302</v>
      </c>
      <c r="I1121" s="226">
        <f t="shared" si="754"/>
        <v>302</v>
      </c>
      <c r="J1121" s="226">
        <f t="shared" si="754"/>
        <v>302</v>
      </c>
      <c r="K1121" s="96">
        <f>K1122</f>
        <v>0</v>
      </c>
      <c r="L1121" s="96">
        <f t="shared" si="754"/>
        <v>0</v>
      </c>
      <c r="M1121" s="96">
        <f t="shared" si="754"/>
        <v>0</v>
      </c>
      <c r="N1121" s="96">
        <f t="shared" si="754"/>
        <v>0</v>
      </c>
      <c r="O1121" s="96">
        <f>O1122</f>
        <v>302</v>
      </c>
      <c r="P1121" s="96">
        <f t="shared" si="754"/>
        <v>302</v>
      </c>
      <c r="Q1121" s="96">
        <f t="shared" si="754"/>
        <v>302</v>
      </c>
      <c r="R1121" s="96">
        <f t="shared" si="754"/>
        <v>302</v>
      </c>
    </row>
    <row r="1122" spans="1:18" s="135" customFormat="1" ht="33">
      <c r="A1122" s="99" t="s">
        <v>172</v>
      </c>
      <c r="B1122" s="218" t="s">
        <v>153</v>
      </c>
      <c r="C1122" s="190" t="s">
        <v>13</v>
      </c>
      <c r="D1122" s="190" t="s">
        <v>3</v>
      </c>
      <c r="E1122" s="190" t="s">
        <v>585</v>
      </c>
      <c r="F1122" s="101" t="s">
        <v>16</v>
      </c>
      <c r="G1122" s="226">
        <f>G1123</f>
        <v>302</v>
      </c>
      <c r="H1122" s="226">
        <f t="shared" si="754"/>
        <v>302</v>
      </c>
      <c r="I1122" s="226">
        <f t="shared" si="754"/>
        <v>302</v>
      </c>
      <c r="J1122" s="226">
        <f t="shared" si="754"/>
        <v>302</v>
      </c>
      <c r="K1122" s="96">
        <f>K1123</f>
        <v>0</v>
      </c>
      <c r="L1122" s="96">
        <f t="shared" si="754"/>
        <v>0</v>
      </c>
      <c r="M1122" s="96">
        <f t="shared" si="754"/>
        <v>0</v>
      </c>
      <c r="N1122" s="96">
        <f t="shared" si="754"/>
        <v>0</v>
      </c>
      <c r="O1122" s="96">
        <f>O1123</f>
        <v>302</v>
      </c>
      <c r="P1122" s="96">
        <f t="shared" si="754"/>
        <v>302</v>
      </c>
      <c r="Q1122" s="96">
        <f t="shared" si="754"/>
        <v>302</v>
      </c>
      <c r="R1122" s="96">
        <f t="shared" si="754"/>
        <v>302</v>
      </c>
    </row>
    <row r="1123" spans="1:18" s="135" customFormat="1" ht="33">
      <c r="A1123" s="160" t="s">
        <v>44</v>
      </c>
      <c r="B1123" s="218" t="s">
        <v>153</v>
      </c>
      <c r="C1123" s="190" t="s">
        <v>13</v>
      </c>
      <c r="D1123" s="190" t="s">
        <v>3</v>
      </c>
      <c r="E1123" s="190" t="s">
        <v>585</v>
      </c>
      <c r="F1123" s="101" t="s">
        <v>51</v>
      </c>
      <c r="G1123" s="226">
        <v>302</v>
      </c>
      <c r="H1123" s="226">
        <v>302</v>
      </c>
      <c r="I1123" s="226">
        <v>302</v>
      </c>
      <c r="J1123" s="226">
        <v>302</v>
      </c>
      <c r="K1123" s="96"/>
      <c r="L1123" s="96"/>
      <c r="M1123" s="96"/>
      <c r="N1123" s="96"/>
      <c r="O1123" s="96">
        <f>G1123+K1123</f>
        <v>302</v>
      </c>
      <c r="P1123" s="96">
        <f>H1123+L1123</f>
        <v>302</v>
      </c>
      <c r="Q1123" s="96">
        <f>I1123+M1123</f>
        <v>302</v>
      </c>
      <c r="R1123" s="96">
        <f>J1123+N1123</f>
        <v>302</v>
      </c>
    </row>
    <row r="1124" spans="1:18" s="83" customFormat="1" ht="33" hidden="1">
      <c r="A1124" s="192" t="s">
        <v>581</v>
      </c>
      <c r="B1124" s="114" t="s">
        <v>153</v>
      </c>
      <c r="C1124" s="115" t="s">
        <v>13</v>
      </c>
      <c r="D1124" s="115" t="s">
        <v>3</v>
      </c>
      <c r="E1124" s="115" t="s">
        <v>586</v>
      </c>
      <c r="F1124" s="89"/>
      <c r="G1124" s="226">
        <f>G1125</f>
        <v>0</v>
      </c>
      <c r="H1124" s="226">
        <f t="shared" ref="H1124:R1125" si="755">H1125</f>
        <v>0</v>
      </c>
      <c r="I1124" s="226">
        <f t="shared" si="755"/>
        <v>0</v>
      </c>
      <c r="J1124" s="226">
        <f t="shared" si="755"/>
        <v>0</v>
      </c>
      <c r="K1124" s="87">
        <f>K1125</f>
        <v>0</v>
      </c>
      <c r="L1124" s="87">
        <f t="shared" si="755"/>
        <v>0</v>
      </c>
      <c r="M1124" s="87">
        <f t="shared" si="755"/>
        <v>0</v>
      </c>
      <c r="N1124" s="87">
        <f t="shared" si="755"/>
        <v>0</v>
      </c>
      <c r="O1124" s="87">
        <f>O1125</f>
        <v>0</v>
      </c>
      <c r="P1124" s="87">
        <f t="shared" si="755"/>
        <v>0</v>
      </c>
      <c r="Q1124" s="87">
        <f t="shared" si="755"/>
        <v>0</v>
      </c>
      <c r="R1124" s="87">
        <f t="shared" si="755"/>
        <v>0</v>
      </c>
    </row>
    <row r="1125" spans="1:18" s="83" customFormat="1" ht="33" hidden="1">
      <c r="A1125" s="84" t="s">
        <v>172</v>
      </c>
      <c r="B1125" s="114" t="s">
        <v>153</v>
      </c>
      <c r="C1125" s="115" t="s">
        <v>13</v>
      </c>
      <c r="D1125" s="115" t="s">
        <v>3</v>
      </c>
      <c r="E1125" s="115" t="s">
        <v>586</v>
      </c>
      <c r="F1125" s="89" t="s">
        <v>16</v>
      </c>
      <c r="G1125" s="226">
        <f>G1126</f>
        <v>0</v>
      </c>
      <c r="H1125" s="226">
        <f t="shared" si="755"/>
        <v>0</v>
      </c>
      <c r="I1125" s="226">
        <f t="shared" si="755"/>
        <v>0</v>
      </c>
      <c r="J1125" s="226">
        <f t="shared" si="755"/>
        <v>0</v>
      </c>
      <c r="K1125" s="87">
        <f>K1126</f>
        <v>0</v>
      </c>
      <c r="L1125" s="87">
        <f t="shared" si="755"/>
        <v>0</v>
      </c>
      <c r="M1125" s="87">
        <f t="shared" si="755"/>
        <v>0</v>
      </c>
      <c r="N1125" s="87">
        <f t="shared" si="755"/>
        <v>0</v>
      </c>
      <c r="O1125" s="87">
        <f>O1126</f>
        <v>0</v>
      </c>
      <c r="P1125" s="87">
        <f t="shared" si="755"/>
        <v>0</v>
      </c>
      <c r="Q1125" s="87">
        <f t="shared" si="755"/>
        <v>0</v>
      </c>
      <c r="R1125" s="87">
        <f t="shared" si="755"/>
        <v>0</v>
      </c>
    </row>
    <row r="1126" spans="1:18" s="83" customFormat="1" ht="33" hidden="1">
      <c r="A1126" s="117" t="s">
        <v>44</v>
      </c>
      <c r="B1126" s="114" t="s">
        <v>153</v>
      </c>
      <c r="C1126" s="115" t="s">
        <v>13</v>
      </c>
      <c r="D1126" s="115" t="s">
        <v>3</v>
      </c>
      <c r="E1126" s="115" t="s">
        <v>586</v>
      </c>
      <c r="F1126" s="89" t="s">
        <v>51</v>
      </c>
      <c r="G1126" s="226"/>
      <c r="H1126" s="226"/>
      <c r="I1126" s="226"/>
      <c r="J1126" s="226"/>
      <c r="K1126" s="87"/>
      <c r="L1126" s="87"/>
      <c r="M1126" s="87"/>
      <c r="N1126" s="87"/>
      <c r="O1126" s="87">
        <f>G1126+K1126</f>
        <v>0</v>
      </c>
      <c r="P1126" s="87">
        <f>H1126+L1126</f>
        <v>0</v>
      </c>
      <c r="Q1126" s="87">
        <f>I1126+M1126</f>
        <v>0</v>
      </c>
      <c r="R1126" s="87">
        <f>J1126+N1126</f>
        <v>0</v>
      </c>
    </row>
    <row r="1127" spans="1:18" s="135" customFormat="1">
      <c r="A1127" s="99" t="s">
        <v>582</v>
      </c>
      <c r="B1127" s="218" t="s">
        <v>153</v>
      </c>
      <c r="C1127" s="101" t="s">
        <v>13</v>
      </c>
      <c r="D1127" s="101" t="s">
        <v>3</v>
      </c>
      <c r="E1127" s="101" t="s">
        <v>587</v>
      </c>
      <c r="F1127" s="101"/>
      <c r="G1127" s="226">
        <f>G1128</f>
        <v>15</v>
      </c>
      <c r="H1127" s="226">
        <f t="shared" ref="H1127:R1128" si="756">H1128</f>
        <v>15</v>
      </c>
      <c r="I1127" s="226">
        <f t="shared" si="756"/>
        <v>15</v>
      </c>
      <c r="J1127" s="226">
        <f t="shared" si="756"/>
        <v>15</v>
      </c>
      <c r="K1127" s="96">
        <f>K1128</f>
        <v>0</v>
      </c>
      <c r="L1127" s="96">
        <f t="shared" si="756"/>
        <v>0</v>
      </c>
      <c r="M1127" s="96">
        <f t="shared" si="756"/>
        <v>0</v>
      </c>
      <c r="N1127" s="96">
        <f t="shared" si="756"/>
        <v>0</v>
      </c>
      <c r="O1127" s="96">
        <f>O1128</f>
        <v>15</v>
      </c>
      <c r="P1127" s="96">
        <f t="shared" si="756"/>
        <v>15</v>
      </c>
      <c r="Q1127" s="96">
        <f t="shared" si="756"/>
        <v>15</v>
      </c>
      <c r="R1127" s="96">
        <f t="shared" si="756"/>
        <v>15</v>
      </c>
    </row>
    <row r="1128" spans="1:18" s="135" customFormat="1" ht="33">
      <c r="A1128" s="99" t="s">
        <v>172</v>
      </c>
      <c r="B1128" s="218" t="s">
        <v>153</v>
      </c>
      <c r="C1128" s="101" t="s">
        <v>13</v>
      </c>
      <c r="D1128" s="101" t="s">
        <v>3</v>
      </c>
      <c r="E1128" s="101" t="s">
        <v>587</v>
      </c>
      <c r="F1128" s="101" t="s">
        <v>16</v>
      </c>
      <c r="G1128" s="226">
        <f>G1129</f>
        <v>15</v>
      </c>
      <c r="H1128" s="226">
        <f t="shared" si="756"/>
        <v>15</v>
      </c>
      <c r="I1128" s="226">
        <f t="shared" si="756"/>
        <v>15</v>
      </c>
      <c r="J1128" s="226">
        <f t="shared" si="756"/>
        <v>15</v>
      </c>
      <c r="K1128" s="96">
        <f>K1129</f>
        <v>0</v>
      </c>
      <c r="L1128" s="96">
        <f t="shared" si="756"/>
        <v>0</v>
      </c>
      <c r="M1128" s="96">
        <f t="shared" si="756"/>
        <v>0</v>
      </c>
      <c r="N1128" s="96">
        <f t="shared" si="756"/>
        <v>0</v>
      </c>
      <c r="O1128" s="96">
        <f>O1129</f>
        <v>15</v>
      </c>
      <c r="P1128" s="96">
        <f t="shared" si="756"/>
        <v>15</v>
      </c>
      <c r="Q1128" s="96">
        <f t="shared" si="756"/>
        <v>15</v>
      </c>
      <c r="R1128" s="96">
        <f t="shared" si="756"/>
        <v>15</v>
      </c>
    </row>
    <row r="1129" spans="1:18" s="135" customFormat="1" ht="33">
      <c r="A1129" s="99" t="s">
        <v>44</v>
      </c>
      <c r="B1129" s="218" t="s">
        <v>153</v>
      </c>
      <c r="C1129" s="101" t="s">
        <v>13</v>
      </c>
      <c r="D1129" s="101" t="s">
        <v>3</v>
      </c>
      <c r="E1129" s="101" t="s">
        <v>587</v>
      </c>
      <c r="F1129" s="101" t="s">
        <v>51</v>
      </c>
      <c r="G1129" s="226">
        <v>15</v>
      </c>
      <c r="H1129" s="226">
        <v>15</v>
      </c>
      <c r="I1129" s="226">
        <v>15</v>
      </c>
      <c r="J1129" s="226">
        <v>15</v>
      </c>
      <c r="K1129" s="96"/>
      <c r="L1129" s="96"/>
      <c r="M1129" s="96"/>
      <c r="N1129" s="96"/>
      <c r="O1129" s="96">
        <f>G1129+K1129</f>
        <v>15</v>
      </c>
      <c r="P1129" s="96">
        <f>H1129+L1129</f>
        <v>15</v>
      </c>
      <c r="Q1129" s="96">
        <f>I1129+M1129</f>
        <v>15</v>
      </c>
      <c r="R1129" s="96">
        <f>J1129+N1129</f>
        <v>15</v>
      </c>
    </row>
    <row r="1130" spans="1:18">
      <c r="A1130" s="54"/>
      <c r="B1130" s="75"/>
      <c r="C1130" s="34"/>
      <c r="D1130" s="34"/>
      <c r="E1130" s="34"/>
      <c r="F1130" s="10"/>
      <c r="G1130" s="226"/>
      <c r="H1130" s="226"/>
      <c r="I1130" s="226"/>
      <c r="J1130" s="226"/>
      <c r="K1130" s="96"/>
      <c r="L1130" s="96"/>
      <c r="M1130" s="96"/>
      <c r="N1130" s="96"/>
      <c r="O1130" s="96"/>
      <c r="P1130" s="96"/>
      <c r="Q1130" s="96"/>
      <c r="R1130" s="96"/>
    </row>
    <row r="1131" spans="1:18" ht="18.75">
      <c r="A1131" s="73" t="s">
        <v>156</v>
      </c>
      <c r="B1131" s="74" t="s">
        <v>153</v>
      </c>
      <c r="C1131" s="74" t="s">
        <v>84</v>
      </c>
      <c r="D1131" s="74" t="s">
        <v>13</v>
      </c>
      <c r="E1131" s="74"/>
      <c r="F1131" s="74"/>
      <c r="G1131" s="246">
        <f>G1132+G1139</f>
        <v>55456</v>
      </c>
      <c r="H1131" s="246">
        <f t="shared" ref="H1131:J1131" si="757">H1132+H1139</f>
        <v>0</v>
      </c>
      <c r="I1131" s="246">
        <f t="shared" si="757"/>
        <v>55456</v>
      </c>
      <c r="J1131" s="246">
        <f t="shared" si="757"/>
        <v>0</v>
      </c>
      <c r="K1131" s="181">
        <f>K1132+K1139</f>
        <v>0</v>
      </c>
      <c r="L1131" s="181">
        <f t="shared" ref="L1131:N1131" si="758">L1132+L1139</f>
        <v>0</v>
      </c>
      <c r="M1131" s="181">
        <f t="shared" si="758"/>
        <v>0</v>
      </c>
      <c r="N1131" s="181">
        <f t="shared" si="758"/>
        <v>0</v>
      </c>
      <c r="O1131" s="181">
        <f>O1132+O1139</f>
        <v>55456</v>
      </c>
      <c r="P1131" s="181">
        <f t="shared" ref="P1131:R1131" si="759">P1132+P1139</f>
        <v>0</v>
      </c>
      <c r="Q1131" s="181">
        <f t="shared" si="759"/>
        <v>55456</v>
      </c>
      <c r="R1131" s="181">
        <f t="shared" si="759"/>
        <v>0</v>
      </c>
    </row>
    <row r="1132" spans="1:18" s="83" customFormat="1" ht="49.5" hidden="1">
      <c r="A1132" s="84" t="s">
        <v>196</v>
      </c>
      <c r="B1132" s="133" t="s">
        <v>153</v>
      </c>
      <c r="C1132" s="133" t="s">
        <v>84</v>
      </c>
      <c r="D1132" s="133" t="s">
        <v>13</v>
      </c>
      <c r="E1132" s="133" t="s">
        <v>197</v>
      </c>
      <c r="F1132" s="133"/>
      <c r="G1132" s="247">
        <f t="shared" ref="G1132:R1133" si="760">G1133</f>
        <v>0</v>
      </c>
      <c r="H1132" s="247">
        <f t="shared" si="760"/>
        <v>0</v>
      </c>
      <c r="I1132" s="247">
        <f t="shared" si="760"/>
        <v>0</v>
      </c>
      <c r="J1132" s="247">
        <f t="shared" si="760"/>
        <v>0</v>
      </c>
      <c r="K1132" s="221">
        <f t="shared" si="760"/>
        <v>0</v>
      </c>
      <c r="L1132" s="221">
        <f t="shared" si="760"/>
        <v>0</v>
      </c>
      <c r="M1132" s="221">
        <f t="shared" si="760"/>
        <v>0</v>
      </c>
      <c r="N1132" s="221">
        <f t="shared" si="760"/>
        <v>0</v>
      </c>
      <c r="O1132" s="221">
        <f t="shared" si="760"/>
        <v>0</v>
      </c>
      <c r="P1132" s="221">
        <f t="shared" si="760"/>
        <v>0</v>
      </c>
      <c r="Q1132" s="221">
        <f t="shared" si="760"/>
        <v>0</v>
      </c>
      <c r="R1132" s="221">
        <f t="shared" si="760"/>
        <v>0</v>
      </c>
    </row>
    <row r="1133" spans="1:18" s="83" customFormat="1" ht="33" hidden="1">
      <c r="A1133" s="129" t="s">
        <v>157</v>
      </c>
      <c r="B1133" s="133" t="s">
        <v>153</v>
      </c>
      <c r="C1133" s="133" t="s">
        <v>84</v>
      </c>
      <c r="D1133" s="133" t="s">
        <v>13</v>
      </c>
      <c r="E1133" s="133" t="s">
        <v>297</v>
      </c>
      <c r="F1133" s="133"/>
      <c r="G1133" s="247">
        <f t="shared" si="760"/>
        <v>0</v>
      </c>
      <c r="H1133" s="247">
        <f t="shared" si="760"/>
        <v>0</v>
      </c>
      <c r="I1133" s="247">
        <f t="shared" si="760"/>
        <v>0</v>
      </c>
      <c r="J1133" s="247">
        <f t="shared" si="760"/>
        <v>0</v>
      </c>
      <c r="K1133" s="221">
        <f t="shared" si="760"/>
        <v>0</v>
      </c>
      <c r="L1133" s="221">
        <f t="shared" si="760"/>
        <v>0</v>
      </c>
      <c r="M1133" s="221">
        <f t="shared" si="760"/>
        <v>0</v>
      </c>
      <c r="N1133" s="221">
        <f t="shared" si="760"/>
        <v>0</v>
      </c>
      <c r="O1133" s="221">
        <f t="shared" si="760"/>
        <v>0</v>
      </c>
      <c r="P1133" s="221">
        <f t="shared" si="760"/>
        <v>0</v>
      </c>
      <c r="Q1133" s="221">
        <f t="shared" si="760"/>
        <v>0</v>
      </c>
      <c r="R1133" s="221">
        <f t="shared" si="760"/>
        <v>0</v>
      </c>
    </row>
    <row r="1134" spans="1:18" s="83" customFormat="1" ht="132" hidden="1">
      <c r="A1134" s="84" t="s">
        <v>543</v>
      </c>
      <c r="B1134" s="133" t="s">
        <v>153</v>
      </c>
      <c r="C1134" s="133" t="s">
        <v>84</v>
      </c>
      <c r="D1134" s="133" t="s">
        <v>13</v>
      </c>
      <c r="E1134" s="133" t="s">
        <v>298</v>
      </c>
      <c r="F1134" s="133"/>
      <c r="G1134" s="247">
        <f t="shared" ref="G1134:J1134" si="761">G1135+G1137</f>
        <v>0</v>
      </c>
      <c r="H1134" s="247">
        <f t="shared" si="761"/>
        <v>0</v>
      </c>
      <c r="I1134" s="247">
        <f t="shared" si="761"/>
        <v>0</v>
      </c>
      <c r="J1134" s="247">
        <f t="shared" si="761"/>
        <v>0</v>
      </c>
      <c r="K1134" s="221">
        <f t="shared" ref="K1134:R1134" si="762">K1135+K1137</f>
        <v>0</v>
      </c>
      <c r="L1134" s="221">
        <f t="shared" si="762"/>
        <v>0</v>
      </c>
      <c r="M1134" s="221">
        <f t="shared" si="762"/>
        <v>0</v>
      </c>
      <c r="N1134" s="221">
        <f t="shared" si="762"/>
        <v>0</v>
      </c>
      <c r="O1134" s="221">
        <f t="shared" si="762"/>
        <v>0</v>
      </c>
      <c r="P1134" s="221">
        <f t="shared" si="762"/>
        <v>0</v>
      </c>
      <c r="Q1134" s="221">
        <f t="shared" si="762"/>
        <v>0</v>
      </c>
      <c r="R1134" s="221">
        <f t="shared" si="762"/>
        <v>0</v>
      </c>
    </row>
    <row r="1135" spans="1:18" s="83" customFormat="1" ht="33" hidden="1">
      <c r="A1135" s="129" t="s">
        <v>172</v>
      </c>
      <c r="B1135" s="133" t="s">
        <v>153</v>
      </c>
      <c r="C1135" s="133" t="s">
        <v>84</v>
      </c>
      <c r="D1135" s="133" t="s">
        <v>13</v>
      </c>
      <c r="E1135" s="133" t="s">
        <v>298</v>
      </c>
      <c r="F1135" s="133" t="s">
        <v>16</v>
      </c>
      <c r="G1135" s="247">
        <f t="shared" ref="G1135:R1135" si="763">G1136</f>
        <v>0</v>
      </c>
      <c r="H1135" s="247">
        <f t="shared" si="763"/>
        <v>0</v>
      </c>
      <c r="I1135" s="247">
        <f t="shared" si="763"/>
        <v>0</v>
      </c>
      <c r="J1135" s="247">
        <f t="shared" si="763"/>
        <v>0</v>
      </c>
      <c r="K1135" s="221">
        <f t="shared" si="763"/>
        <v>0</v>
      </c>
      <c r="L1135" s="221">
        <f t="shared" si="763"/>
        <v>0</v>
      </c>
      <c r="M1135" s="221">
        <f t="shared" si="763"/>
        <v>0</v>
      </c>
      <c r="N1135" s="221">
        <f t="shared" si="763"/>
        <v>0</v>
      </c>
      <c r="O1135" s="221">
        <f t="shared" si="763"/>
        <v>0</v>
      </c>
      <c r="P1135" s="221">
        <f t="shared" si="763"/>
        <v>0</v>
      </c>
      <c r="Q1135" s="221">
        <f t="shared" si="763"/>
        <v>0</v>
      </c>
      <c r="R1135" s="221">
        <f t="shared" si="763"/>
        <v>0</v>
      </c>
    </row>
    <row r="1136" spans="1:18" s="83" customFormat="1" ht="33" hidden="1">
      <c r="A1136" s="129" t="s">
        <v>44</v>
      </c>
      <c r="B1136" s="133" t="s">
        <v>153</v>
      </c>
      <c r="C1136" s="133" t="s">
        <v>84</v>
      </c>
      <c r="D1136" s="133" t="s">
        <v>13</v>
      </c>
      <c r="E1136" s="133" t="s">
        <v>298</v>
      </c>
      <c r="F1136" s="133" t="s">
        <v>51</v>
      </c>
      <c r="G1136" s="226"/>
      <c r="H1136" s="226"/>
      <c r="I1136" s="226"/>
      <c r="J1136" s="226"/>
      <c r="K1136" s="87"/>
      <c r="L1136" s="87"/>
      <c r="M1136" s="87"/>
      <c r="N1136" s="87"/>
      <c r="O1136" s="87">
        <f>G1136+K1136</f>
        <v>0</v>
      </c>
      <c r="P1136" s="87">
        <f>H1136+L1136</f>
        <v>0</v>
      </c>
      <c r="Q1136" s="87">
        <f>I1136+M1136</f>
        <v>0</v>
      </c>
      <c r="R1136" s="87">
        <f>J1136+N1136</f>
        <v>0</v>
      </c>
    </row>
    <row r="1137" spans="1:18" s="83" customFormat="1" hidden="1">
      <c r="A1137" s="116" t="s">
        <v>40</v>
      </c>
      <c r="B1137" s="133" t="s">
        <v>153</v>
      </c>
      <c r="C1137" s="133" t="s">
        <v>84</v>
      </c>
      <c r="D1137" s="133" t="s">
        <v>13</v>
      </c>
      <c r="E1137" s="133" t="s">
        <v>298</v>
      </c>
      <c r="F1137" s="133" t="s">
        <v>41</v>
      </c>
      <c r="G1137" s="247">
        <f t="shared" ref="G1137:R1137" si="764">G1138</f>
        <v>0</v>
      </c>
      <c r="H1137" s="247">
        <f t="shared" si="764"/>
        <v>0</v>
      </c>
      <c r="I1137" s="247">
        <f t="shared" si="764"/>
        <v>0</v>
      </c>
      <c r="J1137" s="247">
        <f t="shared" si="764"/>
        <v>0</v>
      </c>
      <c r="K1137" s="221">
        <f t="shared" si="764"/>
        <v>0</v>
      </c>
      <c r="L1137" s="221">
        <f t="shared" si="764"/>
        <v>0</v>
      </c>
      <c r="M1137" s="221">
        <f t="shared" si="764"/>
        <v>0</v>
      </c>
      <c r="N1137" s="221">
        <f t="shared" si="764"/>
        <v>0</v>
      </c>
      <c r="O1137" s="221">
        <f t="shared" si="764"/>
        <v>0</v>
      </c>
      <c r="P1137" s="221">
        <f t="shared" si="764"/>
        <v>0</v>
      </c>
      <c r="Q1137" s="221">
        <f t="shared" si="764"/>
        <v>0</v>
      </c>
      <c r="R1137" s="221">
        <f t="shared" si="764"/>
        <v>0</v>
      </c>
    </row>
    <row r="1138" spans="1:18" s="83" customFormat="1" ht="33" hidden="1">
      <c r="A1138" s="84" t="s">
        <v>316</v>
      </c>
      <c r="B1138" s="133" t="s">
        <v>153</v>
      </c>
      <c r="C1138" s="133" t="s">
        <v>84</v>
      </c>
      <c r="D1138" s="133" t="s">
        <v>13</v>
      </c>
      <c r="E1138" s="133" t="s">
        <v>298</v>
      </c>
      <c r="F1138" s="134">
        <v>320</v>
      </c>
      <c r="G1138" s="226"/>
      <c r="H1138" s="226"/>
      <c r="I1138" s="226"/>
      <c r="J1138" s="226"/>
      <c r="K1138" s="87"/>
      <c r="L1138" s="87"/>
      <c r="M1138" s="87"/>
      <c r="N1138" s="87"/>
      <c r="O1138" s="87">
        <f>G1138+K1138</f>
        <v>0</v>
      </c>
      <c r="P1138" s="87">
        <f>H1138+L1138</f>
        <v>0</v>
      </c>
      <c r="Q1138" s="87">
        <f>I1138+M1138</f>
        <v>0</v>
      </c>
      <c r="R1138" s="87">
        <f>J1138+N1138</f>
        <v>0</v>
      </c>
    </row>
    <row r="1139" spans="1:18">
      <c r="A1139" s="99" t="s">
        <v>17</v>
      </c>
      <c r="B1139" s="76" t="s">
        <v>153</v>
      </c>
      <c r="C1139" s="76" t="s">
        <v>84</v>
      </c>
      <c r="D1139" s="76" t="s">
        <v>13</v>
      </c>
      <c r="E1139" s="9" t="s">
        <v>55</v>
      </c>
      <c r="F1139" s="78"/>
      <c r="G1139" s="226">
        <f>G1140</f>
        <v>55456</v>
      </c>
      <c r="H1139" s="226">
        <f t="shared" ref="H1139:R1140" si="765">H1140</f>
        <v>0</v>
      </c>
      <c r="I1139" s="226">
        <f t="shared" si="765"/>
        <v>55456</v>
      </c>
      <c r="J1139" s="226">
        <f t="shared" si="765"/>
        <v>0</v>
      </c>
      <c r="K1139" s="96">
        <f>K1140</f>
        <v>0</v>
      </c>
      <c r="L1139" s="96">
        <f t="shared" si="765"/>
        <v>0</v>
      </c>
      <c r="M1139" s="96">
        <f t="shared" si="765"/>
        <v>0</v>
      </c>
      <c r="N1139" s="96">
        <f t="shared" si="765"/>
        <v>0</v>
      </c>
      <c r="O1139" s="96">
        <f>O1140</f>
        <v>55456</v>
      </c>
      <c r="P1139" s="96">
        <f t="shared" si="765"/>
        <v>0</v>
      </c>
      <c r="Q1139" s="96">
        <f t="shared" si="765"/>
        <v>55456</v>
      </c>
      <c r="R1139" s="96">
        <f t="shared" si="765"/>
        <v>0</v>
      </c>
    </row>
    <row r="1140" spans="1:18" ht="33">
      <c r="A1140" s="111" t="s">
        <v>157</v>
      </c>
      <c r="B1140" s="76" t="s">
        <v>153</v>
      </c>
      <c r="C1140" s="76" t="s">
        <v>84</v>
      </c>
      <c r="D1140" s="76" t="s">
        <v>13</v>
      </c>
      <c r="E1140" s="76" t="s">
        <v>545</v>
      </c>
      <c r="F1140" s="78"/>
      <c r="G1140" s="226">
        <f>G1141</f>
        <v>55456</v>
      </c>
      <c r="H1140" s="226">
        <f t="shared" si="765"/>
        <v>0</v>
      </c>
      <c r="I1140" s="226">
        <f t="shared" si="765"/>
        <v>55456</v>
      </c>
      <c r="J1140" s="226">
        <f t="shared" si="765"/>
        <v>0</v>
      </c>
      <c r="K1140" s="96">
        <f>K1141</f>
        <v>0</v>
      </c>
      <c r="L1140" s="96">
        <f t="shared" si="765"/>
        <v>0</v>
      </c>
      <c r="M1140" s="96">
        <f t="shared" si="765"/>
        <v>0</v>
      </c>
      <c r="N1140" s="96">
        <f t="shared" si="765"/>
        <v>0</v>
      </c>
      <c r="O1140" s="96">
        <f>O1141</f>
        <v>55456</v>
      </c>
      <c r="P1140" s="96">
        <f t="shared" si="765"/>
        <v>0</v>
      </c>
      <c r="Q1140" s="96">
        <f t="shared" si="765"/>
        <v>55456</v>
      </c>
      <c r="R1140" s="96">
        <f t="shared" si="765"/>
        <v>0</v>
      </c>
    </row>
    <row r="1141" spans="1:18" ht="132">
      <c r="A1141" s="12" t="s">
        <v>543</v>
      </c>
      <c r="B1141" s="76" t="s">
        <v>153</v>
      </c>
      <c r="C1141" s="76" t="s">
        <v>84</v>
      </c>
      <c r="D1141" s="76" t="s">
        <v>13</v>
      </c>
      <c r="E1141" s="76" t="s">
        <v>544</v>
      </c>
      <c r="F1141" s="76"/>
      <c r="G1141" s="247">
        <f t="shared" ref="G1141:J1141" si="766">G1142+G1144</f>
        <v>55456</v>
      </c>
      <c r="H1141" s="247">
        <f t="shared" si="766"/>
        <v>0</v>
      </c>
      <c r="I1141" s="247">
        <f t="shared" si="766"/>
        <v>55456</v>
      </c>
      <c r="J1141" s="247">
        <f t="shared" si="766"/>
        <v>0</v>
      </c>
      <c r="K1141" s="182">
        <f t="shared" ref="K1141:R1141" si="767">K1142+K1144</f>
        <v>0</v>
      </c>
      <c r="L1141" s="182">
        <f t="shared" si="767"/>
        <v>0</v>
      </c>
      <c r="M1141" s="182">
        <f t="shared" si="767"/>
        <v>0</v>
      </c>
      <c r="N1141" s="182">
        <f t="shared" si="767"/>
        <v>0</v>
      </c>
      <c r="O1141" s="182">
        <f t="shared" si="767"/>
        <v>55456</v>
      </c>
      <c r="P1141" s="182">
        <f t="shared" si="767"/>
        <v>0</v>
      </c>
      <c r="Q1141" s="182">
        <f t="shared" si="767"/>
        <v>55456</v>
      </c>
      <c r="R1141" s="182">
        <f t="shared" si="767"/>
        <v>0</v>
      </c>
    </row>
    <row r="1142" spans="1:18" ht="33">
      <c r="A1142" s="77" t="s">
        <v>172</v>
      </c>
      <c r="B1142" s="76" t="s">
        <v>153</v>
      </c>
      <c r="C1142" s="76" t="s">
        <v>84</v>
      </c>
      <c r="D1142" s="76" t="s">
        <v>13</v>
      </c>
      <c r="E1142" s="76" t="s">
        <v>544</v>
      </c>
      <c r="F1142" s="76" t="s">
        <v>16</v>
      </c>
      <c r="G1142" s="247">
        <f t="shared" ref="G1142:R1142" si="768">G1143</f>
        <v>440</v>
      </c>
      <c r="H1142" s="247">
        <f t="shared" si="768"/>
        <v>0</v>
      </c>
      <c r="I1142" s="247">
        <f t="shared" si="768"/>
        <v>440</v>
      </c>
      <c r="J1142" s="247">
        <f t="shared" si="768"/>
        <v>0</v>
      </c>
      <c r="K1142" s="182">
        <f t="shared" si="768"/>
        <v>0</v>
      </c>
      <c r="L1142" s="182">
        <f t="shared" si="768"/>
        <v>0</v>
      </c>
      <c r="M1142" s="182">
        <f t="shared" si="768"/>
        <v>0</v>
      </c>
      <c r="N1142" s="182">
        <f t="shared" si="768"/>
        <v>0</v>
      </c>
      <c r="O1142" s="182">
        <f t="shared" si="768"/>
        <v>440</v>
      </c>
      <c r="P1142" s="182">
        <f t="shared" si="768"/>
        <v>0</v>
      </c>
      <c r="Q1142" s="182">
        <f t="shared" si="768"/>
        <v>440</v>
      </c>
      <c r="R1142" s="182">
        <f t="shared" si="768"/>
        <v>0</v>
      </c>
    </row>
    <row r="1143" spans="1:18" ht="33">
      <c r="A1143" s="77" t="s">
        <v>44</v>
      </c>
      <c r="B1143" s="76" t="s">
        <v>153</v>
      </c>
      <c r="C1143" s="76" t="s">
        <v>84</v>
      </c>
      <c r="D1143" s="76" t="s">
        <v>13</v>
      </c>
      <c r="E1143" s="76" t="s">
        <v>544</v>
      </c>
      <c r="F1143" s="76" t="s">
        <v>51</v>
      </c>
      <c r="G1143" s="226">
        <v>440</v>
      </c>
      <c r="H1143" s="226"/>
      <c r="I1143" s="226">
        <v>440</v>
      </c>
      <c r="J1143" s="226"/>
      <c r="K1143" s="96"/>
      <c r="L1143" s="96"/>
      <c r="M1143" s="96"/>
      <c r="N1143" s="96"/>
      <c r="O1143" s="96">
        <f>G1143+K1143</f>
        <v>440</v>
      </c>
      <c r="P1143" s="96">
        <f>H1143+L1143</f>
        <v>0</v>
      </c>
      <c r="Q1143" s="96">
        <f>I1143+M1143</f>
        <v>440</v>
      </c>
      <c r="R1143" s="96">
        <f>J1143+N1143</f>
        <v>0</v>
      </c>
    </row>
    <row r="1144" spans="1:18">
      <c r="A1144" s="56" t="s">
        <v>40</v>
      </c>
      <c r="B1144" s="76" t="s">
        <v>153</v>
      </c>
      <c r="C1144" s="76" t="s">
        <v>84</v>
      </c>
      <c r="D1144" s="76" t="s">
        <v>13</v>
      </c>
      <c r="E1144" s="76" t="s">
        <v>544</v>
      </c>
      <c r="F1144" s="76" t="s">
        <v>41</v>
      </c>
      <c r="G1144" s="247">
        <f t="shared" ref="G1144:R1144" si="769">G1145</f>
        <v>55016</v>
      </c>
      <c r="H1144" s="247">
        <f t="shared" si="769"/>
        <v>0</v>
      </c>
      <c r="I1144" s="247">
        <f t="shared" si="769"/>
        <v>55016</v>
      </c>
      <c r="J1144" s="247">
        <f t="shared" si="769"/>
        <v>0</v>
      </c>
      <c r="K1144" s="182">
        <f t="shared" si="769"/>
        <v>0</v>
      </c>
      <c r="L1144" s="182">
        <f t="shared" si="769"/>
        <v>0</v>
      </c>
      <c r="M1144" s="182">
        <f t="shared" si="769"/>
        <v>0</v>
      </c>
      <c r="N1144" s="182">
        <f t="shared" si="769"/>
        <v>0</v>
      </c>
      <c r="O1144" s="182">
        <f t="shared" si="769"/>
        <v>55016</v>
      </c>
      <c r="P1144" s="182">
        <f t="shared" si="769"/>
        <v>0</v>
      </c>
      <c r="Q1144" s="182">
        <f t="shared" si="769"/>
        <v>55016</v>
      </c>
      <c r="R1144" s="182">
        <f t="shared" si="769"/>
        <v>0</v>
      </c>
    </row>
    <row r="1145" spans="1:18" ht="33">
      <c r="A1145" s="12" t="s">
        <v>316</v>
      </c>
      <c r="B1145" s="76" t="s">
        <v>153</v>
      </c>
      <c r="C1145" s="76" t="s">
        <v>84</v>
      </c>
      <c r="D1145" s="76" t="s">
        <v>13</v>
      </c>
      <c r="E1145" s="76" t="s">
        <v>544</v>
      </c>
      <c r="F1145" s="78">
        <v>320</v>
      </c>
      <c r="G1145" s="226">
        <v>55016</v>
      </c>
      <c r="H1145" s="226"/>
      <c r="I1145" s="226">
        <v>55016</v>
      </c>
      <c r="J1145" s="226"/>
      <c r="K1145" s="96"/>
      <c r="L1145" s="96"/>
      <c r="M1145" s="96"/>
      <c r="N1145" s="96"/>
      <c r="O1145" s="96">
        <f>G1145+K1145</f>
        <v>55016</v>
      </c>
      <c r="P1145" s="96">
        <f>H1145+L1145</f>
        <v>0</v>
      </c>
      <c r="Q1145" s="96">
        <f>I1145+M1145</f>
        <v>55016</v>
      </c>
      <c r="R1145" s="96">
        <f>J1145+N1145</f>
        <v>0</v>
      </c>
    </row>
    <row r="1146" spans="1:18">
      <c r="A1146" s="12"/>
      <c r="B1146" s="76"/>
      <c r="C1146" s="76"/>
      <c r="D1146" s="76"/>
      <c r="E1146" s="76"/>
      <c r="F1146" s="78"/>
      <c r="G1146" s="226"/>
      <c r="H1146" s="226"/>
      <c r="I1146" s="226"/>
      <c r="J1146" s="226"/>
      <c r="K1146" s="96"/>
      <c r="L1146" s="96"/>
      <c r="M1146" s="96"/>
      <c r="N1146" s="96"/>
      <c r="O1146" s="96"/>
      <c r="P1146" s="96"/>
      <c r="Q1146" s="96"/>
      <c r="R1146" s="96"/>
    </row>
    <row r="1147" spans="1:18" s="83" customFormat="1" ht="18.75" hidden="1">
      <c r="A1147" s="118" t="s">
        <v>83</v>
      </c>
      <c r="B1147" s="119" t="s">
        <v>153</v>
      </c>
      <c r="C1147" s="119" t="s">
        <v>84</v>
      </c>
      <c r="D1147" s="119" t="s">
        <v>14</v>
      </c>
      <c r="E1147" s="119"/>
      <c r="F1147" s="119"/>
      <c r="G1147" s="251">
        <f>G1148</f>
        <v>0</v>
      </c>
      <c r="H1147" s="251">
        <f t="shared" ref="H1147:R1147" si="770">H1148</f>
        <v>0</v>
      </c>
      <c r="I1147" s="251">
        <f t="shared" si="770"/>
        <v>0</v>
      </c>
      <c r="J1147" s="251">
        <f t="shared" si="770"/>
        <v>0</v>
      </c>
      <c r="K1147" s="251">
        <f>K1148</f>
        <v>0</v>
      </c>
      <c r="L1147" s="251">
        <f t="shared" si="770"/>
        <v>0</v>
      </c>
      <c r="M1147" s="251">
        <f t="shared" si="770"/>
        <v>0</v>
      </c>
      <c r="N1147" s="251">
        <f t="shared" si="770"/>
        <v>0</v>
      </c>
      <c r="O1147" s="251">
        <f>O1148</f>
        <v>0</v>
      </c>
      <c r="P1147" s="251">
        <f t="shared" si="770"/>
        <v>0</v>
      </c>
      <c r="Q1147" s="251">
        <f t="shared" si="770"/>
        <v>0</v>
      </c>
      <c r="R1147" s="251">
        <f t="shared" si="770"/>
        <v>0</v>
      </c>
    </row>
    <row r="1148" spans="1:18" s="83" customFormat="1" ht="49.5" hidden="1">
      <c r="A1148" s="116" t="s">
        <v>376</v>
      </c>
      <c r="B1148" s="115" t="s">
        <v>153</v>
      </c>
      <c r="C1148" s="115" t="s">
        <v>84</v>
      </c>
      <c r="D1148" s="115" t="s">
        <v>14</v>
      </c>
      <c r="E1148" s="115" t="s">
        <v>217</v>
      </c>
      <c r="F1148" s="115"/>
      <c r="G1148" s="221">
        <f t="shared" ref="G1148:R1148" si="771">G1149+G1216</f>
        <v>0</v>
      </c>
      <c r="H1148" s="221">
        <f t="shared" si="771"/>
        <v>0</v>
      </c>
      <c r="I1148" s="221">
        <f t="shared" si="771"/>
        <v>0</v>
      </c>
      <c r="J1148" s="221">
        <f t="shared" si="771"/>
        <v>0</v>
      </c>
      <c r="K1148" s="221">
        <f t="shared" si="771"/>
        <v>0</v>
      </c>
      <c r="L1148" s="221">
        <f t="shared" si="771"/>
        <v>0</v>
      </c>
      <c r="M1148" s="221">
        <f t="shared" si="771"/>
        <v>0</v>
      </c>
      <c r="N1148" s="221">
        <f t="shared" si="771"/>
        <v>0</v>
      </c>
      <c r="O1148" s="221">
        <f t="shared" si="771"/>
        <v>0</v>
      </c>
      <c r="P1148" s="221">
        <f t="shared" si="771"/>
        <v>0</v>
      </c>
      <c r="Q1148" s="221">
        <f t="shared" si="771"/>
        <v>0</v>
      </c>
      <c r="R1148" s="221">
        <f t="shared" si="771"/>
        <v>0</v>
      </c>
    </row>
    <row r="1149" spans="1:18" s="83" customFormat="1" hidden="1">
      <c r="A1149" s="116" t="s">
        <v>158</v>
      </c>
      <c r="B1149" s="115" t="s">
        <v>153</v>
      </c>
      <c r="C1149" s="115" t="s">
        <v>84</v>
      </c>
      <c r="D1149" s="115" t="s">
        <v>14</v>
      </c>
      <c r="E1149" s="115" t="s">
        <v>221</v>
      </c>
      <c r="F1149" s="115"/>
      <c r="G1149" s="221">
        <f>G1150+G1153+G1156+G1159+G1162+G1165+G1168+G1171+G1174+G1177+G1180+G1183+G1186+G1189+G1192+G1195+G1198+G1201+G1204+G1207+G1210+G1213</f>
        <v>0</v>
      </c>
      <c r="H1149" s="221">
        <f t="shared" ref="H1149:J1149" si="772">H1150+H1153+H1156+H1159+H1162+H1165+H1168+H1171+H1174+H1177+H1180+H1183+H1186+H1189+H1192+H1195+H1198+H1201+H1204+H1207+H1210+H1213</f>
        <v>0</v>
      </c>
      <c r="I1149" s="221">
        <f t="shared" si="772"/>
        <v>0</v>
      </c>
      <c r="J1149" s="221">
        <f t="shared" si="772"/>
        <v>0</v>
      </c>
      <c r="K1149" s="221">
        <f>K1150+K1153+K1156+K1159+K1162+K1165+K1168+K1171+K1174+K1177+K1180+K1183+K1186+K1189+K1192+K1195+K1198+K1201+K1204+K1207+K1210+K1213</f>
        <v>0</v>
      </c>
      <c r="L1149" s="221">
        <f t="shared" ref="L1149:N1149" si="773">L1150+L1153+L1156+L1159+L1162+L1165+L1168+L1171+L1174+L1177+L1180+L1183+L1186+L1189+L1192+L1195+L1198+L1201+L1204+L1207+L1210+L1213</f>
        <v>0</v>
      </c>
      <c r="M1149" s="221">
        <f t="shared" si="773"/>
        <v>0</v>
      </c>
      <c r="N1149" s="221">
        <f t="shared" si="773"/>
        <v>0</v>
      </c>
      <c r="O1149" s="221">
        <f>O1150+O1153+O1156+O1159+O1162+O1165+O1168+O1171+O1174+O1177+O1180+O1183+O1186+O1189+O1192+O1195+O1198+O1201+O1204+O1207+O1210+O1213</f>
        <v>0</v>
      </c>
      <c r="P1149" s="221">
        <f t="shared" ref="P1149:R1149" si="774">P1150+P1153+P1156+P1159+P1162+P1165+P1168+P1171+P1174+P1177+P1180+P1183+P1186+P1189+P1192+P1195+P1198+P1201+P1204+P1207+P1210+P1213</f>
        <v>0</v>
      </c>
      <c r="Q1149" s="221">
        <f t="shared" si="774"/>
        <v>0</v>
      </c>
      <c r="R1149" s="221">
        <f t="shared" si="774"/>
        <v>0</v>
      </c>
    </row>
    <row r="1150" spans="1:18" s="83" customFormat="1" ht="99" hidden="1">
      <c r="A1150" s="120" t="s">
        <v>546</v>
      </c>
      <c r="B1150" s="114" t="s">
        <v>153</v>
      </c>
      <c r="C1150" s="115" t="s">
        <v>84</v>
      </c>
      <c r="D1150" s="115" t="s">
        <v>14</v>
      </c>
      <c r="E1150" s="115" t="s">
        <v>222</v>
      </c>
      <c r="F1150" s="115"/>
      <c r="G1150" s="221">
        <f t="shared" ref="G1150:R1151" si="775">G1151</f>
        <v>0</v>
      </c>
      <c r="H1150" s="221">
        <f t="shared" si="775"/>
        <v>0</v>
      </c>
      <c r="I1150" s="221">
        <f t="shared" si="775"/>
        <v>0</v>
      </c>
      <c r="J1150" s="221">
        <f t="shared" si="775"/>
        <v>0</v>
      </c>
      <c r="K1150" s="221">
        <f t="shared" si="775"/>
        <v>0</v>
      </c>
      <c r="L1150" s="221">
        <f t="shared" si="775"/>
        <v>0</v>
      </c>
      <c r="M1150" s="221">
        <f t="shared" si="775"/>
        <v>0</v>
      </c>
      <c r="N1150" s="221">
        <f t="shared" si="775"/>
        <v>0</v>
      </c>
      <c r="O1150" s="221">
        <f t="shared" si="775"/>
        <v>0</v>
      </c>
      <c r="P1150" s="221">
        <f t="shared" si="775"/>
        <v>0</v>
      </c>
      <c r="Q1150" s="221">
        <f t="shared" si="775"/>
        <v>0</v>
      </c>
      <c r="R1150" s="221">
        <f t="shared" si="775"/>
        <v>0</v>
      </c>
    </row>
    <row r="1151" spans="1:18" s="83" customFormat="1" hidden="1">
      <c r="A1151" s="121" t="s">
        <v>40</v>
      </c>
      <c r="B1151" s="114" t="s">
        <v>153</v>
      </c>
      <c r="C1151" s="115" t="s">
        <v>84</v>
      </c>
      <c r="D1151" s="115" t="s">
        <v>14</v>
      </c>
      <c r="E1151" s="115" t="s">
        <v>222</v>
      </c>
      <c r="F1151" s="115" t="s">
        <v>41</v>
      </c>
      <c r="G1151" s="221">
        <f t="shared" si="775"/>
        <v>0</v>
      </c>
      <c r="H1151" s="221">
        <f t="shared" si="775"/>
        <v>0</v>
      </c>
      <c r="I1151" s="221">
        <f t="shared" si="775"/>
        <v>0</v>
      </c>
      <c r="J1151" s="221">
        <f t="shared" si="775"/>
        <v>0</v>
      </c>
      <c r="K1151" s="221">
        <f t="shared" si="775"/>
        <v>0</v>
      </c>
      <c r="L1151" s="221">
        <f t="shared" si="775"/>
        <v>0</v>
      </c>
      <c r="M1151" s="221">
        <f t="shared" si="775"/>
        <v>0</v>
      </c>
      <c r="N1151" s="221">
        <f t="shared" si="775"/>
        <v>0</v>
      </c>
      <c r="O1151" s="221">
        <f t="shared" si="775"/>
        <v>0</v>
      </c>
      <c r="P1151" s="221">
        <f t="shared" si="775"/>
        <v>0</v>
      </c>
      <c r="Q1151" s="221">
        <f t="shared" si="775"/>
        <v>0</v>
      </c>
      <c r="R1151" s="221">
        <f t="shared" si="775"/>
        <v>0</v>
      </c>
    </row>
    <row r="1152" spans="1:18" s="83" customFormat="1" hidden="1">
      <c r="A1152" s="121" t="s">
        <v>317</v>
      </c>
      <c r="B1152" s="114" t="s">
        <v>153</v>
      </c>
      <c r="C1152" s="115" t="s">
        <v>84</v>
      </c>
      <c r="D1152" s="115" t="s">
        <v>14</v>
      </c>
      <c r="E1152" s="115" t="s">
        <v>222</v>
      </c>
      <c r="F1152" s="85" t="s">
        <v>159</v>
      </c>
      <c r="G1152" s="87"/>
      <c r="H1152" s="87"/>
      <c r="I1152" s="87"/>
      <c r="J1152" s="187"/>
      <c r="K1152" s="87"/>
      <c r="L1152" s="87"/>
      <c r="M1152" s="87"/>
      <c r="N1152" s="187"/>
      <c r="O1152" s="87"/>
      <c r="P1152" s="87"/>
      <c r="Q1152" s="87"/>
      <c r="R1152" s="187"/>
    </row>
    <row r="1153" spans="1:18" s="83" customFormat="1" ht="66" hidden="1">
      <c r="A1153" s="86" t="s">
        <v>160</v>
      </c>
      <c r="B1153" s="115" t="s">
        <v>153</v>
      </c>
      <c r="C1153" s="115" t="s">
        <v>84</v>
      </c>
      <c r="D1153" s="115" t="s">
        <v>14</v>
      </c>
      <c r="E1153" s="115" t="s">
        <v>223</v>
      </c>
      <c r="F1153" s="115"/>
      <c r="G1153" s="221">
        <f t="shared" ref="G1153:R1154" si="776">G1154</f>
        <v>0</v>
      </c>
      <c r="H1153" s="221">
        <f t="shared" si="776"/>
        <v>0</v>
      </c>
      <c r="I1153" s="221">
        <f t="shared" si="776"/>
        <v>0</v>
      </c>
      <c r="J1153" s="221">
        <f t="shared" si="776"/>
        <v>0</v>
      </c>
      <c r="K1153" s="221">
        <f t="shared" si="776"/>
        <v>0</v>
      </c>
      <c r="L1153" s="221">
        <f t="shared" si="776"/>
        <v>0</v>
      </c>
      <c r="M1153" s="221">
        <f t="shared" si="776"/>
        <v>0</v>
      </c>
      <c r="N1153" s="221">
        <f t="shared" si="776"/>
        <v>0</v>
      </c>
      <c r="O1153" s="221">
        <f t="shared" si="776"/>
        <v>0</v>
      </c>
      <c r="P1153" s="221">
        <f t="shared" si="776"/>
        <v>0</v>
      </c>
      <c r="Q1153" s="221">
        <f t="shared" si="776"/>
        <v>0</v>
      </c>
      <c r="R1153" s="221">
        <f t="shared" si="776"/>
        <v>0</v>
      </c>
    </row>
    <row r="1154" spans="1:18" s="83" customFormat="1" hidden="1">
      <c r="A1154" s="116" t="s">
        <v>40</v>
      </c>
      <c r="B1154" s="115" t="s">
        <v>153</v>
      </c>
      <c r="C1154" s="115" t="s">
        <v>84</v>
      </c>
      <c r="D1154" s="115" t="s">
        <v>14</v>
      </c>
      <c r="E1154" s="115" t="s">
        <v>223</v>
      </c>
      <c r="F1154" s="115" t="s">
        <v>41</v>
      </c>
      <c r="G1154" s="221">
        <f t="shared" si="776"/>
        <v>0</v>
      </c>
      <c r="H1154" s="221">
        <f t="shared" si="776"/>
        <v>0</v>
      </c>
      <c r="I1154" s="221">
        <f t="shared" si="776"/>
        <v>0</v>
      </c>
      <c r="J1154" s="221">
        <f t="shared" si="776"/>
        <v>0</v>
      </c>
      <c r="K1154" s="221">
        <f t="shared" si="776"/>
        <v>0</v>
      </c>
      <c r="L1154" s="221">
        <f t="shared" si="776"/>
        <v>0</v>
      </c>
      <c r="M1154" s="221">
        <f t="shared" si="776"/>
        <v>0</v>
      </c>
      <c r="N1154" s="221">
        <f t="shared" si="776"/>
        <v>0</v>
      </c>
      <c r="O1154" s="221">
        <f t="shared" si="776"/>
        <v>0</v>
      </c>
      <c r="P1154" s="221">
        <f t="shared" si="776"/>
        <v>0</v>
      </c>
      <c r="Q1154" s="221">
        <f t="shared" si="776"/>
        <v>0</v>
      </c>
      <c r="R1154" s="221">
        <f t="shared" si="776"/>
        <v>0</v>
      </c>
    </row>
    <row r="1155" spans="1:18" s="83" customFormat="1" hidden="1">
      <c r="A1155" s="84" t="s">
        <v>317</v>
      </c>
      <c r="B1155" s="115" t="s">
        <v>153</v>
      </c>
      <c r="C1155" s="115" t="s">
        <v>84</v>
      </c>
      <c r="D1155" s="115" t="s">
        <v>14</v>
      </c>
      <c r="E1155" s="115" t="s">
        <v>223</v>
      </c>
      <c r="F1155" s="85" t="s">
        <v>159</v>
      </c>
      <c r="G1155" s="87"/>
      <c r="H1155" s="87"/>
      <c r="I1155" s="87"/>
      <c r="J1155" s="187"/>
      <c r="K1155" s="87"/>
      <c r="L1155" s="87"/>
      <c r="M1155" s="87"/>
      <c r="N1155" s="187"/>
      <c r="O1155" s="87"/>
      <c r="P1155" s="87"/>
      <c r="Q1155" s="87"/>
      <c r="R1155" s="187"/>
    </row>
    <row r="1156" spans="1:18" s="83" customFormat="1" ht="66" hidden="1">
      <c r="A1156" s="84" t="s">
        <v>307</v>
      </c>
      <c r="B1156" s="115" t="s">
        <v>153</v>
      </c>
      <c r="C1156" s="115" t="s">
        <v>84</v>
      </c>
      <c r="D1156" s="115" t="s">
        <v>14</v>
      </c>
      <c r="E1156" s="115" t="s">
        <v>226</v>
      </c>
      <c r="F1156" s="115"/>
      <c r="G1156" s="221">
        <f t="shared" ref="G1156:R1157" si="777">G1157</f>
        <v>0</v>
      </c>
      <c r="H1156" s="221">
        <f t="shared" si="777"/>
        <v>0</v>
      </c>
      <c r="I1156" s="221">
        <f t="shared" si="777"/>
        <v>0</v>
      </c>
      <c r="J1156" s="221">
        <f t="shared" si="777"/>
        <v>0</v>
      </c>
      <c r="K1156" s="221">
        <f t="shared" si="777"/>
        <v>0</v>
      </c>
      <c r="L1156" s="221">
        <f t="shared" si="777"/>
        <v>0</v>
      </c>
      <c r="M1156" s="221">
        <f t="shared" si="777"/>
        <v>0</v>
      </c>
      <c r="N1156" s="221">
        <f t="shared" si="777"/>
        <v>0</v>
      </c>
      <c r="O1156" s="221">
        <f t="shared" si="777"/>
        <v>0</v>
      </c>
      <c r="P1156" s="221">
        <f t="shared" si="777"/>
        <v>0</v>
      </c>
      <c r="Q1156" s="221">
        <f t="shared" si="777"/>
        <v>0</v>
      </c>
      <c r="R1156" s="221">
        <f t="shared" si="777"/>
        <v>0</v>
      </c>
    </row>
    <row r="1157" spans="1:18" s="83" customFormat="1" hidden="1">
      <c r="A1157" s="116" t="s">
        <v>40</v>
      </c>
      <c r="B1157" s="115" t="s">
        <v>153</v>
      </c>
      <c r="C1157" s="115" t="s">
        <v>84</v>
      </c>
      <c r="D1157" s="115" t="s">
        <v>14</v>
      </c>
      <c r="E1157" s="115" t="s">
        <v>226</v>
      </c>
      <c r="F1157" s="115" t="s">
        <v>41</v>
      </c>
      <c r="G1157" s="221">
        <f t="shared" si="777"/>
        <v>0</v>
      </c>
      <c r="H1157" s="221">
        <f t="shared" si="777"/>
        <v>0</v>
      </c>
      <c r="I1157" s="221">
        <f t="shared" si="777"/>
        <v>0</v>
      </c>
      <c r="J1157" s="221">
        <f t="shared" si="777"/>
        <v>0</v>
      </c>
      <c r="K1157" s="221">
        <f t="shared" si="777"/>
        <v>0</v>
      </c>
      <c r="L1157" s="221">
        <f t="shared" si="777"/>
        <v>0</v>
      </c>
      <c r="M1157" s="221">
        <f t="shared" si="777"/>
        <v>0</v>
      </c>
      <c r="N1157" s="221">
        <f t="shared" si="777"/>
        <v>0</v>
      </c>
      <c r="O1157" s="221">
        <f t="shared" si="777"/>
        <v>0</v>
      </c>
      <c r="P1157" s="221">
        <f t="shared" si="777"/>
        <v>0</v>
      </c>
      <c r="Q1157" s="221">
        <f t="shared" si="777"/>
        <v>0</v>
      </c>
      <c r="R1157" s="221">
        <f t="shared" si="777"/>
        <v>0</v>
      </c>
    </row>
    <row r="1158" spans="1:18" s="83" customFormat="1" hidden="1">
      <c r="A1158" s="84" t="s">
        <v>317</v>
      </c>
      <c r="B1158" s="115" t="s">
        <v>153</v>
      </c>
      <c r="C1158" s="115" t="s">
        <v>84</v>
      </c>
      <c r="D1158" s="115" t="s">
        <v>14</v>
      </c>
      <c r="E1158" s="115" t="s">
        <v>226</v>
      </c>
      <c r="F1158" s="85" t="s">
        <v>159</v>
      </c>
      <c r="G1158" s="87"/>
      <c r="H1158" s="87"/>
      <c r="I1158" s="87"/>
      <c r="J1158" s="187"/>
      <c r="K1158" s="87"/>
      <c r="L1158" s="87"/>
      <c r="M1158" s="87"/>
      <c r="N1158" s="187"/>
      <c r="O1158" s="87"/>
      <c r="P1158" s="87"/>
      <c r="Q1158" s="87"/>
      <c r="R1158" s="187"/>
    </row>
    <row r="1159" spans="1:18" s="83" customFormat="1" ht="49.5" hidden="1">
      <c r="A1159" s="84" t="s">
        <v>308</v>
      </c>
      <c r="B1159" s="115" t="s">
        <v>153</v>
      </c>
      <c r="C1159" s="115" t="s">
        <v>84</v>
      </c>
      <c r="D1159" s="115" t="s">
        <v>14</v>
      </c>
      <c r="E1159" s="115" t="s">
        <v>227</v>
      </c>
      <c r="F1159" s="115"/>
      <c r="G1159" s="221">
        <f t="shared" ref="G1159:R1160" si="778">G1160</f>
        <v>0</v>
      </c>
      <c r="H1159" s="221">
        <f t="shared" si="778"/>
        <v>0</v>
      </c>
      <c r="I1159" s="221">
        <f t="shared" si="778"/>
        <v>0</v>
      </c>
      <c r="J1159" s="221">
        <f t="shared" si="778"/>
        <v>0</v>
      </c>
      <c r="K1159" s="221">
        <f t="shared" si="778"/>
        <v>0</v>
      </c>
      <c r="L1159" s="221">
        <f t="shared" si="778"/>
        <v>0</v>
      </c>
      <c r="M1159" s="221">
        <f t="shared" si="778"/>
        <v>0</v>
      </c>
      <c r="N1159" s="221">
        <f t="shared" si="778"/>
        <v>0</v>
      </c>
      <c r="O1159" s="221">
        <f t="shared" si="778"/>
        <v>0</v>
      </c>
      <c r="P1159" s="221">
        <f t="shared" si="778"/>
        <v>0</v>
      </c>
      <c r="Q1159" s="221">
        <f t="shared" si="778"/>
        <v>0</v>
      </c>
      <c r="R1159" s="221">
        <f t="shared" si="778"/>
        <v>0</v>
      </c>
    </row>
    <row r="1160" spans="1:18" s="83" customFormat="1" hidden="1">
      <c r="A1160" s="116" t="s">
        <v>40</v>
      </c>
      <c r="B1160" s="115" t="s">
        <v>153</v>
      </c>
      <c r="C1160" s="115" t="s">
        <v>84</v>
      </c>
      <c r="D1160" s="115" t="s">
        <v>14</v>
      </c>
      <c r="E1160" s="115" t="s">
        <v>227</v>
      </c>
      <c r="F1160" s="115" t="s">
        <v>41</v>
      </c>
      <c r="G1160" s="221">
        <f t="shared" si="778"/>
        <v>0</v>
      </c>
      <c r="H1160" s="221">
        <f t="shared" si="778"/>
        <v>0</v>
      </c>
      <c r="I1160" s="221">
        <f t="shared" si="778"/>
        <v>0</v>
      </c>
      <c r="J1160" s="221">
        <f t="shared" si="778"/>
        <v>0</v>
      </c>
      <c r="K1160" s="221">
        <f t="shared" si="778"/>
        <v>0</v>
      </c>
      <c r="L1160" s="221">
        <f t="shared" si="778"/>
        <v>0</v>
      </c>
      <c r="M1160" s="221">
        <f t="shared" si="778"/>
        <v>0</v>
      </c>
      <c r="N1160" s="221">
        <f t="shared" si="778"/>
        <v>0</v>
      </c>
      <c r="O1160" s="221">
        <f t="shared" si="778"/>
        <v>0</v>
      </c>
      <c r="P1160" s="221">
        <f t="shared" si="778"/>
        <v>0</v>
      </c>
      <c r="Q1160" s="221">
        <f t="shared" si="778"/>
        <v>0</v>
      </c>
      <c r="R1160" s="221">
        <f t="shared" si="778"/>
        <v>0</v>
      </c>
    </row>
    <row r="1161" spans="1:18" s="83" customFormat="1" hidden="1">
      <c r="A1161" s="84" t="s">
        <v>317</v>
      </c>
      <c r="B1161" s="115" t="s">
        <v>153</v>
      </c>
      <c r="C1161" s="115" t="s">
        <v>84</v>
      </c>
      <c r="D1161" s="115" t="s">
        <v>14</v>
      </c>
      <c r="E1161" s="115" t="s">
        <v>227</v>
      </c>
      <c r="F1161" s="85" t="s">
        <v>159</v>
      </c>
      <c r="G1161" s="87"/>
      <c r="H1161" s="87"/>
      <c r="I1161" s="87"/>
      <c r="J1161" s="187"/>
      <c r="K1161" s="87"/>
      <c r="L1161" s="87"/>
      <c r="M1161" s="87"/>
      <c r="N1161" s="187"/>
      <c r="O1161" s="87"/>
      <c r="P1161" s="87"/>
      <c r="Q1161" s="87"/>
      <c r="R1161" s="187"/>
    </row>
    <row r="1162" spans="1:18" s="83" customFormat="1" ht="33" hidden="1">
      <c r="A1162" s="84" t="s">
        <v>161</v>
      </c>
      <c r="B1162" s="115" t="s">
        <v>153</v>
      </c>
      <c r="C1162" s="115" t="s">
        <v>84</v>
      </c>
      <c r="D1162" s="115" t="s">
        <v>14</v>
      </c>
      <c r="E1162" s="115" t="s">
        <v>228</v>
      </c>
      <c r="F1162" s="115"/>
      <c r="G1162" s="221">
        <f t="shared" ref="G1162:R1163" si="779">G1163</f>
        <v>0</v>
      </c>
      <c r="H1162" s="221">
        <f t="shared" si="779"/>
        <v>0</v>
      </c>
      <c r="I1162" s="221">
        <f t="shared" si="779"/>
        <v>0</v>
      </c>
      <c r="J1162" s="221">
        <f t="shared" si="779"/>
        <v>0</v>
      </c>
      <c r="K1162" s="221">
        <f t="shared" si="779"/>
        <v>0</v>
      </c>
      <c r="L1162" s="221">
        <f t="shared" si="779"/>
        <v>0</v>
      </c>
      <c r="M1162" s="221">
        <f t="shared" si="779"/>
        <v>0</v>
      </c>
      <c r="N1162" s="221">
        <f t="shared" si="779"/>
        <v>0</v>
      </c>
      <c r="O1162" s="221">
        <f t="shared" si="779"/>
        <v>0</v>
      </c>
      <c r="P1162" s="221">
        <f t="shared" si="779"/>
        <v>0</v>
      </c>
      <c r="Q1162" s="221">
        <f t="shared" si="779"/>
        <v>0</v>
      </c>
      <c r="R1162" s="221">
        <f t="shared" si="779"/>
        <v>0</v>
      </c>
    </row>
    <row r="1163" spans="1:18" s="83" customFormat="1" hidden="1">
      <c r="A1163" s="116" t="s">
        <v>40</v>
      </c>
      <c r="B1163" s="115" t="s">
        <v>153</v>
      </c>
      <c r="C1163" s="115" t="s">
        <v>84</v>
      </c>
      <c r="D1163" s="115" t="s">
        <v>14</v>
      </c>
      <c r="E1163" s="115" t="s">
        <v>228</v>
      </c>
      <c r="F1163" s="115" t="s">
        <v>41</v>
      </c>
      <c r="G1163" s="221">
        <f t="shared" si="779"/>
        <v>0</v>
      </c>
      <c r="H1163" s="221">
        <f t="shared" si="779"/>
        <v>0</v>
      </c>
      <c r="I1163" s="221">
        <f t="shared" si="779"/>
        <v>0</v>
      </c>
      <c r="J1163" s="221">
        <f t="shared" si="779"/>
        <v>0</v>
      </c>
      <c r="K1163" s="221">
        <f t="shared" si="779"/>
        <v>0</v>
      </c>
      <c r="L1163" s="221">
        <f t="shared" si="779"/>
        <v>0</v>
      </c>
      <c r="M1163" s="221">
        <f t="shared" si="779"/>
        <v>0</v>
      </c>
      <c r="N1163" s="221">
        <f t="shared" si="779"/>
        <v>0</v>
      </c>
      <c r="O1163" s="221">
        <f t="shared" si="779"/>
        <v>0</v>
      </c>
      <c r="P1163" s="221">
        <f t="shared" si="779"/>
        <v>0</v>
      </c>
      <c r="Q1163" s="221">
        <f t="shared" si="779"/>
        <v>0</v>
      </c>
      <c r="R1163" s="221">
        <f t="shared" si="779"/>
        <v>0</v>
      </c>
    </row>
    <row r="1164" spans="1:18" s="83" customFormat="1" hidden="1">
      <c r="A1164" s="84" t="s">
        <v>317</v>
      </c>
      <c r="B1164" s="115" t="s">
        <v>153</v>
      </c>
      <c r="C1164" s="115" t="s">
        <v>84</v>
      </c>
      <c r="D1164" s="115" t="s">
        <v>14</v>
      </c>
      <c r="E1164" s="115" t="s">
        <v>228</v>
      </c>
      <c r="F1164" s="85" t="s">
        <v>159</v>
      </c>
      <c r="G1164" s="87"/>
      <c r="H1164" s="87"/>
      <c r="I1164" s="87"/>
      <c r="J1164" s="187"/>
      <c r="K1164" s="87"/>
      <c r="L1164" s="87"/>
      <c r="M1164" s="87"/>
      <c r="N1164" s="187"/>
      <c r="O1164" s="87"/>
      <c r="P1164" s="87"/>
      <c r="Q1164" s="87"/>
      <c r="R1164" s="187"/>
    </row>
    <row r="1165" spans="1:18" s="83" customFormat="1" ht="33" hidden="1">
      <c r="A1165" s="84" t="s">
        <v>309</v>
      </c>
      <c r="B1165" s="115" t="s">
        <v>153</v>
      </c>
      <c r="C1165" s="115" t="s">
        <v>84</v>
      </c>
      <c r="D1165" s="115" t="s">
        <v>14</v>
      </c>
      <c r="E1165" s="115" t="s">
        <v>229</v>
      </c>
      <c r="F1165" s="115"/>
      <c r="G1165" s="221">
        <f t="shared" ref="G1165:R1166" si="780">G1166</f>
        <v>0</v>
      </c>
      <c r="H1165" s="221">
        <f t="shared" si="780"/>
        <v>0</v>
      </c>
      <c r="I1165" s="221">
        <f t="shared" si="780"/>
        <v>0</v>
      </c>
      <c r="J1165" s="221">
        <f t="shared" si="780"/>
        <v>0</v>
      </c>
      <c r="K1165" s="221">
        <f t="shared" si="780"/>
        <v>0</v>
      </c>
      <c r="L1165" s="221">
        <f t="shared" si="780"/>
        <v>0</v>
      </c>
      <c r="M1165" s="221">
        <f t="shared" si="780"/>
        <v>0</v>
      </c>
      <c r="N1165" s="221">
        <f t="shared" si="780"/>
        <v>0</v>
      </c>
      <c r="O1165" s="221">
        <f t="shared" si="780"/>
        <v>0</v>
      </c>
      <c r="P1165" s="221">
        <f t="shared" si="780"/>
        <v>0</v>
      </c>
      <c r="Q1165" s="221">
        <f t="shared" si="780"/>
        <v>0</v>
      </c>
      <c r="R1165" s="221">
        <f t="shared" si="780"/>
        <v>0</v>
      </c>
    </row>
    <row r="1166" spans="1:18" s="83" customFormat="1" hidden="1">
      <c r="A1166" s="116" t="s">
        <v>40</v>
      </c>
      <c r="B1166" s="115" t="s">
        <v>153</v>
      </c>
      <c r="C1166" s="115" t="s">
        <v>84</v>
      </c>
      <c r="D1166" s="115" t="s">
        <v>14</v>
      </c>
      <c r="E1166" s="115" t="s">
        <v>229</v>
      </c>
      <c r="F1166" s="115" t="s">
        <v>41</v>
      </c>
      <c r="G1166" s="221">
        <f t="shared" si="780"/>
        <v>0</v>
      </c>
      <c r="H1166" s="221">
        <f t="shared" si="780"/>
        <v>0</v>
      </c>
      <c r="I1166" s="221">
        <f t="shared" si="780"/>
        <v>0</v>
      </c>
      <c r="J1166" s="221">
        <f t="shared" si="780"/>
        <v>0</v>
      </c>
      <c r="K1166" s="221">
        <f t="shared" si="780"/>
        <v>0</v>
      </c>
      <c r="L1166" s="221">
        <f t="shared" si="780"/>
        <v>0</v>
      </c>
      <c r="M1166" s="221">
        <f t="shared" si="780"/>
        <v>0</v>
      </c>
      <c r="N1166" s="221">
        <f t="shared" si="780"/>
        <v>0</v>
      </c>
      <c r="O1166" s="221">
        <f t="shared" si="780"/>
        <v>0</v>
      </c>
      <c r="P1166" s="221">
        <f t="shared" si="780"/>
        <v>0</v>
      </c>
      <c r="Q1166" s="221">
        <f t="shared" si="780"/>
        <v>0</v>
      </c>
      <c r="R1166" s="221">
        <f t="shared" si="780"/>
        <v>0</v>
      </c>
    </row>
    <row r="1167" spans="1:18" s="83" customFormat="1" hidden="1">
      <c r="A1167" s="84" t="s">
        <v>317</v>
      </c>
      <c r="B1167" s="115" t="s">
        <v>153</v>
      </c>
      <c r="C1167" s="115" t="s">
        <v>84</v>
      </c>
      <c r="D1167" s="115" t="s">
        <v>14</v>
      </c>
      <c r="E1167" s="115" t="s">
        <v>229</v>
      </c>
      <c r="F1167" s="85" t="s">
        <v>159</v>
      </c>
      <c r="G1167" s="87"/>
      <c r="H1167" s="87"/>
      <c r="I1167" s="87"/>
      <c r="J1167" s="187"/>
      <c r="K1167" s="87"/>
      <c r="L1167" s="87"/>
      <c r="M1167" s="87"/>
      <c r="N1167" s="187"/>
      <c r="O1167" s="87"/>
      <c r="P1167" s="87"/>
      <c r="Q1167" s="87"/>
      <c r="R1167" s="187"/>
    </row>
    <row r="1168" spans="1:18" s="83" customFormat="1" ht="49.5" hidden="1">
      <c r="A1168" s="84" t="s">
        <v>162</v>
      </c>
      <c r="B1168" s="115" t="s">
        <v>153</v>
      </c>
      <c r="C1168" s="115" t="s">
        <v>84</v>
      </c>
      <c r="D1168" s="115" t="s">
        <v>14</v>
      </c>
      <c r="E1168" s="115" t="s">
        <v>230</v>
      </c>
      <c r="F1168" s="115"/>
      <c r="G1168" s="221">
        <f t="shared" ref="G1168:R1169" si="781">G1169</f>
        <v>0</v>
      </c>
      <c r="H1168" s="221">
        <f t="shared" si="781"/>
        <v>0</v>
      </c>
      <c r="I1168" s="221">
        <f t="shared" si="781"/>
        <v>0</v>
      </c>
      <c r="J1168" s="221">
        <f t="shared" si="781"/>
        <v>0</v>
      </c>
      <c r="K1168" s="221">
        <f t="shared" si="781"/>
        <v>0</v>
      </c>
      <c r="L1168" s="221">
        <f t="shared" si="781"/>
        <v>0</v>
      </c>
      <c r="M1168" s="221">
        <f t="shared" si="781"/>
        <v>0</v>
      </c>
      <c r="N1168" s="221">
        <f t="shared" si="781"/>
        <v>0</v>
      </c>
      <c r="O1168" s="221">
        <f t="shared" si="781"/>
        <v>0</v>
      </c>
      <c r="P1168" s="221">
        <f t="shared" si="781"/>
        <v>0</v>
      </c>
      <c r="Q1168" s="221">
        <f t="shared" si="781"/>
        <v>0</v>
      </c>
      <c r="R1168" s="221">
        <f t="shared" si="781"/>
        <v>0</v>
      </c>
    </row>
    <row r="1169" spans="1:18" s="83" customFormat="1" hidden="1">
      <c r="A1169" s="116" t="s">
        <v>40</v>
      </c>
      <c r="B1169" s="115" t="s">
        <v>153</v>
      </c>
      <c r="C1169" s="115" t="s">
        <v>84</v>
      </c>
      <c r="D1169" s="115" t="s">
        <v>14</v>
      </c>
      <c r="E1169" s="115" t="s">
        <v>230</v>
      </c>
      <c r="F1169" s="115" t="s">
        <v>41</v>
      </c>
      <c r="G1169" s="221">
        <f t="shared" si="781"/>
        <v>0</v>
      </c>
      <c r="H1169" s="221">
        <f t="shared" si="781"/>
        <v>0</v>
      </c>
      <c r="I1169" s="221">
        <f t="shared" si="781"/>
        <v>0</v>
      </c>
      <c r="J1169" s="221">
        <f t="shared" si="781"/>
        <v>0</v>
      </c>
      <c r="K1169" s="221">
        <f t="shared" si="781"/>
        <v>0</v>
      </c>
      <c r="L1169" s="221">
        <f t="shared" si="781"/>
        <v>0</v>
      </c>
      <c r="M1169" s="221">
        <f t="shared" si="781"/>
        <v>0</v>
      </c>
      <c r="N1169" s="221">
        <f t="shared" si="781"/>
        <v>0</v>
      </c>
      <c r="O1169" s="221">
        <f t="shared" si="781"/>
        <v>0</v>
      </c>
      <c r="P1169" s="221">
        <f t="shared" si="781"/>
        <v>0</v>
      </c>
      <c r="Q1169" s="221">
        <f t="shared" si="781"/>
        <v>0</v>
      </c>
      <c r="R1169" s="221">
        <f t="shared" si="781"/>
        <v>0</v>
      </c>
    </row>
    <row r="1170" spans="1:18" s="83" customFormat="1" hidden="1">
      <c r="A1170" s="84" t="s">
        <v>317</v>
      </c>
      <c r="B1170" s="115" t="s">
        <v>153</v>
      </c>
      <c r="C1170" s="115" t="s">
        <v>84</v>
      </c>
      <c r="D1170" s="115" t="s">
        <v>14</v>
      </c>
      <c r="E1170" s="115" t="s">
        <v>230</v>
      </c>
      <c r="F1170" s="85" t="s">
        <v>159</v>
      </c>
      <c r="G1170" s="87"/>
      <c r="H1170" s="87"/>
      <c r="I1170" s="87"/>
      <c r="J1170" s="187"/>
      <c r="K1170" s="87"/>
      <c r="L1170" s="87"/>
      <c r="M1170" s="87"/>
      <c r="N1170" s="187"/>
      <c r="O1170" s="87"/>
      <c r="P1170" s="87"/>
      <c r="Q1170" s="87"/>
      <c r="R1170" s="187"/>
    </row>
    <row r="1171" spans="1:18" s="83" customFormat="1" ht="33" hidden="1">
      <c r="A1171" s="84" t="s">
        <v>163</v>
      </c>
      <c r="B1171" s="115" t="s">
        <v>153</v>
      </c>
      <c r="C1171" s="115" t="s">
        <v>84</v>
      </c>
      <c r="D1171" s="115" t="s">
        <v>14</v>
      </c>
      <c r="E1171" s="115" t="s">
        <v>231</v>
      </c>
      <c r="F1171" s="115"/>
      <c r="G1171" s="221">
        <f t="shared" ref="G1171:R1172" si="782">G1172</f>
        <v>0</v>
      </c>
      <c r="H1171" s="221">
        <f t="shared" si="782"/>
        <v>0</v>
      </c>
      <c r="I1171" s="221">
        <f t="shared" si="782"/>
        <v>0</v>
      </c>
      <c r="J1171" s="221">
        <f t="shared" si="782"/>
        <v>0</v>
      </c>
      <c r="K1171" s="221">
        <f t="shared" si="782"/>
        <v>0</v>
      </c>
      <c r="L1171" s="221">
        <f t="shared" si="782"/>
        <v>0</v>
      </c>
      <c r="M1171" s="221">
        <f t="shared" si="782"/>
        <v>0</v>
      </c>
      <c r="N1171" s="221">
        <f t="shared" si="782"/>
        <v>0</v>
      </c>
      <c r="O1171" s="221">
        <f t="shared" si="782"/>
        <v>0</v>
      </c>
      <c r="P1171" s="221">
        <f t="shared" si="782"/>
        <v>0</v>
      </c>
      <c r="Q1171" s="221">
        <f t="shared" si="782"/>
        <v>0</v>
      </c>
      <c r="R1171" s="221">
        <f t="shared" si="782"/>
        <v>0</v>
      </c>
    </row>
    <row r="1172" spans="1:18" s="83" customFormat="1" hidden="1">
      <c r="A1172" s="116" t="s">
        <v>40</v>
      </c>
      <c r="B1172" s="115" t="s">
        <v>153</v>
      </c>
      <c r="C1172" s="115" t="s">
        <v>84</v>
      </c>
      <c r="D1172" s="115" t="s">
        <v>14</v>
      </c>
      <c r="E1172" s="115" t="s">
        <v>231</v>
      </c>
      <c r="F1172" s="115" t="s">
        <v>41</v>
      </c>
      <c r="G1172" s="221">
        <f t="shared" si="782"/>
        <v>0</v>
      </c>
      <c r="H1172" s="221">
        <f t="shared" si="782"/>
        <v>0</v>
      </c>
      <c r="I1172" s="221">
        <f t="shared" si="782"/>
        <v>0</v>
      </c>
      <c r="J1172" s="221">
        <f t="shared" si="782"/>
        <v>0</v>
      </c>
      <c r="K1172" s="221">
        <f t="shared" si="782"/>
        <v>0</v>
      </c>
      <c r="L1172" s="221">
        <f t="shared" si="782"/>
        <v>0</v>
      </c>
      <c r="M1172" s="221">
        <f t="shared" si="782"/>
        <v>0</v>
      </c>
      <c r="N1172" s="221">
        <f t="shared" si="782"/>
        <v>0</v>
      </c>
      <c r="O1172" s="221">
        <f t="shared" si="782"/>
        <v>0</v>
      </c>
      <c r="P1172" s="221">
        <f t="shared" si="782"/>
        <v>0</v>
      </c>
      <c r="Q1172" s="221">
        <f t="shared" si="782"/>
        <v>0</v>
      </c>
      <c r="R1172" s="221">
        <f t="shared" si="782"/>
        <v>0</v>
      </c>
    </row>
    <row r="1173" spans="1:18" s="83" customFormat="1" hidden="1">
      <c r="A1173" s="84" t="s">
        <v>317</v>
      </c>
      <c r="B1173" s="115" t="s">
        <v>153</v>
      </c>
      <c r="C1173" s="115" t="s">
        <v>84</v>
      </c>
      <c r="D1173" s="115" t="s">
        <v>14</v>
      </c>
      <c r="E1173" s="115" t="s">
        <v>231</v>
      </c>
      <c r="F1173" s="85" t="s">
        <v>159</v>
      </c>
      <c r="G1173" s="87"/>
      <c r="H1173" s="87"/>
      <c r="I1173" s="87"/>
      <c r="J1173" s="187"/>
      <c r="K1173" s="87"/>
      <c r="L1173" s="87"/>
      <c r="M1173" s="87"/>
      <c r="N1173" s="187"/>
      <c r="O1173" s="87"/>
      <c r="P1173" s="87"/>
      <c r="Q1173" s="87"/>
      <c r="R1173" s="187"/>
    </row>
    <row r="1174" spans="1:18" s="83" customFormat="1" ht="82.5" hidden="1">
      <c r="A1174" s="84" t="s">
        <v>310</v>
      </c>
      <c r="B1174" s="115" t="s">
        <v>153</v>
      </c>
      <c r="C1174" s="115" t="s">
        <v>84</v>
      </c>
      <c r="D1174" s="115" t="s">
        <v>14</v>
      </c>
      <c r="E1174" s="115" t="s">
        <v>232</v>
      </c>
      <c r="F1174" s="115"/>
      <c r="G1174" s="221">
        <f t="shared" ref="G1174:R1175" si="783">G1175</f>
        <v>0</v>
      </c>
      <c r="H1174" s="221">
        <f t="shared" si="783"/>
        <v>0</v>
      </c>
      <c r="I1174" s="221">
        <f t="shared" si="783"/>
        <v>0</v>
      </c>
      <c r="J1174" s="221">
        <f t="shared" si="783"/>
        <v>0</v>
      </c>
      <c r="K1174" s="221">
        <f t="shared" si="783"/>
        <v>0</v>
      </c>
      <c r="L1174" s="221">
        <f t="shared" si="783"/>
        <v>0</v>
      </c>
      <c r="M1174" s="221">
        <f t="shared" si="783"/>
        <v>0</v>
      </c>
      <c r="N1174" s="221">
        <f t="shared" si="783"/>
        <v>0</v>
      </c>
      <c r="O1174" s="221">
        <f t="shared" si="783"/>
        <v>0</v>
      </c>
      <c r="P1174" s="221">
        <f t="shared" si="783"/>
        <v>0</v>
      </c>
      <c r="Q1174" s="221">
        <f t="shared" si="783"/>
        <v>0</v>
      </c>
      <c r="R1174" s="221">
        <f t="shared" si="783"/>
        <v>0</v>
      </c>
    </row>
    <row r="1175" spans="1:18" s="83" customFormat="1" hidden="1">
      <c r="A1175" s="116" t="s">
        <v>40</v>
      </c>
      <c r="B1175" s="115" t="s">
        <v>153</v>
      </c>
      <c r="C1175" s="115" t="s">
        <v>84</v>
      </c>
      <c r="D1175" s="115" t="s">
        <v>14</v>
      </c>
      <c r="E1175" s="115" t="s">
        <v>232</v>
      </c>
      <c r="F1175" s="115" t="s">
        <v>41</v>
      </c>
      <c r="G1175" s="221">
        <f t="shared" si="783"/>
        <v>0</v>
      </c>
      <c r="H1175" s="221">
        <f t="shared" si="783"/>
        <v>0</v>
      </c>
      <c r="I1175" s="221">
        <f t="shared" si="783"/>
        <v>0</v>
      </c>
      <c r="J1175" s="221">
        <f t="shared" si="783"/>
        <v>0</v>
      </c>
      <c r="K1175" s="221">
        <f t="shared" si="783"/>
        <v>0</v>
      </c>
      <c r="L1175" s="221">
        <f t="shared" si="783"/>
        <v>0</v>
      </c>
      <c r="M1175" s="221">
        <f t="shared" si="783"/>
        <v>0</v>
      </c>
      <c r="N1175" s="221">
        <f t="shared" si="783"/>
        <v>0</v>
      </c>
      <c r="O1175" s="221">
        <f t="shared" si="783"/>
        <v>0</v>
      </c>
      <c r="P1175" s="221">
        <f t="shared" si="783"/>
        <v>0</v>
      </c>
      <c r="Q1175" s="221">
        <f t="shared" si="783"/>
        <v>0</v>
      </c>
      <c r="R1175" s="221">
        <f t="shared" si="783"/>
        <v>0</v>
      </c>
    </row>
    <row r="1176" spans="1:18" s="83" customFormat="1" hidden="1">
      <c r="A1176" s="84" t="s">
        <v>317</v>
      </c>
      <c r="B1176" s="115" t="s">
        <v>153</v>
      </c>
      <c r="C1176" s="115" t="s">
        <v>84</v>
      </c>
      <c r="D1176" s="115" t="s">
        <v>14</v>
      </c>
      <c r="E1176" s="115" t="s">
        <v>232</v>
      </c>
      <c r="F1176" s="85" t="s">
        <v>159</v>
      </c>
      <c r="G1176" s="87"/>
      <c r="H1176" s="87"/>
      <c r="I1176" s="87"/>
      <c r="J1176" s="187"/>
      <c r="K1176" s="87"/>
      <c r="L1176" s="87"/>
      <c r="M1176" s="87"/>
      <c r="N1176" s="187"/>
      <c r="O1176" s="87"/>
      <c r="P1176" s="87"/>
      <c r="Q1176" s="87"/>
      <c r="R1176" s="187"/>
    </row>
    <row r="1177" spans="1:18" s="83" customFormat="1" ht="49.5" hidden="1">
      <c r="A1177" s="84" t="s">
        <v>311</v>
      </c>
      <c r="B1177" s="115" t="s">
        <v>153</v>
      </c>
      <c r="C1177" s="115" t="s">
        <v>84</v>
      </c>
      <c r="D1177" s="115" t="s">
        <v>14</v>
      </c>
      <c r="E1177" s="115" t="s">
        <v>233</v>
      </c>
      <c r="F1177" s="115"/>
      <c r="G1177" s="221">
        <f t="shared" ref="G1177:R1178" si="784">G1178</f>
        <v>0</v>
      </c>
      <c r="H1177" s="221">
        <f t="shared" si="784"/>
        <v>0</v>
      </c>
      <c r="I1177" s="221">
        <f t="shared" si="784"/>
        <v>0</v>
      </c>
      <c r="J1177" s="221">
        <f t="shared" si="784"/>
        <v>0</v>
      </c>
      <c r="K1177" s="221">
        <f t="shared" si="784"/>
        <v>0</v>
      </c>
      <c r="L1177" s="221">
        <f t="shared" si="784"/>
        <v>0</v>
      </c>
      <c r="M1177" s="221">
        <f t="shared" si="784"/>
        <v>0</v>
      </c>
      <c r="N1177" s="221">
        <f t="shared" si="784"/>
        <v>0</v>
      </c>
      <c r="O1177" s="221">
        <f t="shared" si="784"/>
        <v>0</v>
      </c>
      <c r="P1177" s="221">
        <f t="shared" si="784"/>
        <v>0</v>
      </c>
      <c r="Q1177" s="221">
        <f t="shared" si="784"/>
        <v>0</v>
      </c>
      <c r="R1177" s="221">
        <f t="shared" si="784"/>
        <v>0</v>
      </c>
    </row>
    <row r="1178" spans="1:18" s="83" customFormat="1" hidden="1">
      <c r="A1178" s="116" t="s">
        <v>40</v>
      </c>
      <c r="B1178" s="115" t="s">
        <v>153</v>
      </c>
      <c r="C1178" s="115" t="s">
        <v>84</v>
      </c>
      <c r="D1178" s="115" t="s">
        <v>14</v>
      </c>
      <c r="E1178" s="115" t="s">
        <v>233</v>
      </c>
      <c r="F1178" s="115" t="s">
        <v>41</v>
      </c>
      <c r="G1178" s="221">
        <f t="shared" si="784"/>
        <v>0</v>
      </c>
      <c r="H1178" s="221">
        <f t="shared" si="784"/>
        <v>0</v>
      </c>
      <c r="I1178" s="221">
        <f t="shared" si="784"/>
        <v>0</v>
      </c>
      <c r="J1178" s="221">
        <f t="shared" si="784"/>
        <v>0</v>
      </c>
      <c r="K1178" s="221">
        <f t="shared" si="784"/>
        <v>0</v>
      </c>
      <c r="L1178" s="221">
        <f t="shared" si="784"/>
        <v>0</v>
      </c>
      <c r="M1178" s="221">
        <f t="shared" si="784"/>
        <v>0</v>
      </c>
      <c r="N1178" s="221">
        <f t="shared" si="784"/>
        <v>0</v>
      </c>
      <c r="O1178" s="221">
        <f t="shared" si="784"/>
        <v>0</v>
      </c>
      <c r="P1178" s="221">
        <f t="shared" si="784"/>
        <v>0</v>
      </c>
      <c r="Q1178" s="221">
        <f t="shared" si="784"/>
        <v>0</v>
      </c>
      <c r="R1178" s="221">
        <f t="shared" si="784"/>
        <v>0</v>
      </c>
    </row>
    <row r="1179" spans="1:18" s="83" customFormat="1" hidden="1">
      <c r="A1179" s="84" t="s">
        <v>317</v>
      </c>
      <c r="B1179" s="115" t="s">
        <v>153</v>
      </c>
      <c r="C1179" s="115" t="s">
        <v>84</v>
      </c>
      <c r="D1179" s="115" t="s">
        <v>14</v>
      </c>
      <c r="E1179" s="115" t="s">
        <v>233</v>
      </c>
      <c r="F1179" s="85" t="s">
        <v>159</v>
      </c>
      <c r="G1179" s="87"/>
      <c r="H1179" s="87"/>
      <c r="I1179" s="87"/>
      <c r="J1179" s="187"/>
      <c r="K1179" s="87"/>
      <c r="L1179" s="87"/>
      <c r="M1179" s="87"/>
      <c r="N1179" s="187"/>
      <c r="O1179" s="87"/>
      <c r="P1179" s="87"/>
      <c r="Q1179" s="87"/>
      <c r="R1179" s="187"/>
    </row>
    <row r="1180" spans="1:18" s="83" customFormat="1" ht="148.5" hidden="1">
      <c r="A1180" s="84" t="s">
        <v>312</v>
      </c>
      <c r="B1180" s="115" t="s">
        <v>153</v>
      </c>
      <c r="C1180" s="115" t="s">
        <v>84</v>
      </c>
      <c r="D1180" s="115" t="s">
        <v>14</v>
      </c>
      <c r="E1180" s="115" t="s">
        <v>234</v>
      </c>
      <c r="F1180" s="115"/>
      <c r="G1180" s="221">
        <f t="shared" ref="G1180:R1181" si="785">G1181</f>
        <v>0</v>
      </c>
      <c r="H1180" s="221">
        <f t="shared" si="785"/>
        <v>0</v>
      </c>
      <c r="I1180" s="221">
        <f t="shared" si="785"/>
        <v>0</v>
      </c>
      <c r="J1180" s="221">
        <f t="shared" si="785"/>
        <v>0</v>
      </c>
      <c r="K1180" s="221">
        <f t="shared" si="785"/>
        <v>0</v>
      </c>
      <c r="L1180" s="221">
        <f t="shared" si="785"/>
        <v>0</v>
      </c>
      <c r="M1180" s="221">
        <f t="shared" si="785"/>
        <v>0</v>
      </c>
      <c r="N1180" s="221">
        <f t="shared" si="785"/>
        <v>0</v>
      </c>
      <c r="O1180" s="221">
        <f t="shared" si="785"/>
        <v>0</v>
      </c>
      <c r="P1180" s="221">
        <f t="shared" si="785"/>
        <v>0</v>
      </c>
      <c r="Q1180" s="221">
        <f t="shared" si="785"/>
        <v>0</v>
      </c>
      <c r="R1180" s="221">
        <f t="shared" si="785"/>
        <v>0</v>
      </c>
    </row>
    <row r="1181" spans="1:18" s="83" customFormat="1" hidden="1">
      <c r="A1181" s="116" t="s">
        <v>40</v>
      </c>
      <c r="B1181" s="115" t="s">
        <v>153</v>
      </c>
      <c r="C1181" s="115" t="s">
        <v>84</v>
      </c>
      <c r="D1181" s="115" t="s">
        <v>14</v>
      </c>
      <c r="E1181" s="115" t="s">
        <v>234</v>
      </c>
      <c r="F1181" s="115" t="s">
        <v>41</v>
      </c>
      <c r="G1181" s="221">
        <f t="shared" si="785"/>
        <v>0</v>
      </c>
      <c r="H1181" s="221">
        <f t="shared" si="785"/>
        <v>0</v>
      </c>
      <c r="I1181" s="221">
        <f t="shared" si="785"/>
        <v>0</v>
      </c>
      <c r="J1181" s="221">
        <f t="shared" si="785"/>
        <v>0</v>
      </c>
      <c r="K1181" s="221">
        <f t="shared" si="785"/>
        <v>0</v>
      </c>
      <c r="L1181" s="221">
        <f t="shared" si="785"/>
        <v>0</v>
      </c>
      <c r="M1181" s="221">
        <f t="shared" si="785"/>
        <v>0</v>
      </c>
      <c r="N1181" s="221">
        <f t="shared" si="785"/>
        <v>0</v>
      </c>
      <c r="O1181" s="221">
        <f t="shared" si="785"/>
        <v>0</v>
      </c>
      <c r="P1181" s="221">
        <f t="shared" si="785"/>
        <v>0</v>
      </c>
      <c r="Q1181" s="221">
        <f t="shared" si="785"/>
        <v>0</v>
      </c>
      <c r="R1181" s="221">
        <f t="shared" si="785"/>
        <v>0</v>
      </c>
    </row>
    <row r="1182" spans="1:18" s="83" customFormat="1" hidden="1">
      <c r="A1182" s="84" t="s">
        <v>317</v>
      </c>
      <c r="B1182" s="115" t="s">
        <v>153</v>
      </c>
      <c r="C1182" s="115" t="s">
        <v>84</v>
      </c>
      <c r="D1182" s="115" t="s">
        <v>14</v>
      </c>
      <c r="E1182" s="115" t="s">
        <v>234</v>
      </c>
      <c r="F1182" s="85" t="s">
        <v>159</v>
      </c>
      <c r="G1182" s="87"/>
      <c r="H1182" s="87"/>
      <c r="I1182" s="87"/>
      <c r="J1182" s="187"/>
      <c r="K1182" s="87"/>
      <c r="L1182" s="87"/>
      <c r="M1182" s="87"/>
      <c r="N1182" s="187"/>
      <c r="O1182" s="87"/>
      <c r="P1182" s="87"/>
      <c r="Q1182" s="87"/>
      <c r="R1182" s="187"/>
    </row>
    <row r="1183" spans="1:18" s="83" customFormat="1" ht="99" hidden="1">
      <c r="A1183" s="84" t="s">
        <v>313</v>
      </c>
      <c r="B1183" s="115" t="s">
        <v>153</v>
      </c>
      <c r="C1183" s="115" t="s">
        <v>84</v>
      </c>
      <c r="D1183" s="115" t="s">
        <v>14</v>
      </c>
      <c r="E1183" s="115" t="s">
        <v>235</v>
      </c>
      <c r="F1183" s="115"/>
      <c r="G1183" s="221">
        <f t="shared" ref="G1183:R1184" si="786">G1184</f>
        <v>0</v>
      </c>
      <c r="H1183" s="221">
        <f t="shared" si="786"/>
        <v>0</v>
      </c>
      <c r="I1183" s="221">
        <f t="shared" si="786"/>
        <v>0</v>
      </c>
      <c r="J1183" s="221">
        <f t="shared" si="786"/>
        <v>0</v>
      </c>
      <c r="K1183" s="221">
        <f t="shared" si="786"/>
        <v>0</v>
      </c>
      <c r="L1183" s="221">
        <f t="shared" si="786"/>
        <v>0</v>
      </c>
      <c r="M1183" s="221">
        <f t="shared" si="786"/>
        <v>0</v>
      </c>
      <c r="N1183" s="221">
        <f t="shared" si="786"/>
        <v>0</v>
      </c>
      <c r="O1183" s="221">
        <f t="shared" si="786"/>
        <v>0</v>
      </c>
      <c r="P1183" s="221">
        <f t="shared" si="786"/>
        <v>0</v>
      </c>
      <c r="Q1183" s="221">
        <f t="shared" si="786"/>
        <v>0</v>
      </c>
      <c r="R1183" s="221">
        <f t="shared" si="786"/>
        <v>0</v>
      </c>
    </row>
    <row r="1184" spans="1:18" s="83" customFormat="1" hidden="1">
      <c r="A1184" s="116" t="s">
        <v>40</v>
      </c>
      <c r="B1184" s="115" t="s">
        <v>153</v>
      </c>
      <c r="C1184" s="115" t="s">
        <v>84</v>
      </c>
      <c r="D1184" s="115" t="s">
        <v>14</v>
      </c>
      <c r="E1184" s="115" t="s">
        <v>235</v>
      </c>
      <c r="F1184" s="115" t="s">
        <v>41</v>
      </c>
      <c r="G1184" s="221">
        <f t="shared" si="786"/>
        <v>0</v>
      </c>
      <c r="H1184" s="221">
        <f t="shared" si="786"/>
        <v>0</v>
      </c>
      <c r="I1184" s="221">
        <f t="shared" si="786"/>
        <v>0</v>
      </c>
      <c r="J1184" s="221">
        <f t="shared" si="786"/>
        <v>0</v>
      </c>
      <c r="K1184" s="221">
        <f t="shared" si="786"/>
        <v>0</v>
      </c>
      <c r="L1184" s="221">
        <f t="shared" si="786"/>
        <v>0</v>
      </c>
      <c r="M1184" s="221">
        <f t="shared" si="786"/>
        <v>0</v>
      </c>
      <c r="N1184" s="221">
        <f t="shared" si="786"/>
        <v>0</v>
      </c>
      <c r="O1184" s="221">
        <f t="shared" si="786"/>
        <v>0</v>
      </c>
      <c r="P1184" s="221">
        <f t="shared" si="786"/>
        <v>0</v>
      </c>
      <c r="Q1184" s="221">
        <f t="shared" si="786"/>
        <v>0</v>
      </c>
      <c r="R1184" s="221">
        <f t="shared" si="786"/>
        <v>0</v>
      </c>
    </row>
    <row r="1185" spans="1:18" s="83" customFormat="1" hidden="1">
      <c r="A1185" s="84" t="s">
        <v>317</v>
      </c>
      <c r="B1185" s="115" t="s">
        <v>153</v>
      </c>
      <c r="C1185" s="115" t="s">
        <v>84</v>
      </c>
      <c r="D1185" s="115" t="s">
        <v>14</v>
      </c>
      <c r="E1185" s="115" t="s">
        <v>235</v>
      </c>
      <c r="F1185" s="85" t="s">
        <v>159</v>
      </c>
      <c r="G1185" s="87"/>
      <c r="H1185" s="87"/>
      <c r="I1185" s="87"/>
      <c r="J1185" s="187"/>
      <c r="K1185" s="87"/>
      <c r="L1185" s="87"/>
      <c r="M1185" s="87"/>
      <c r="N1185" s="187"/>
      <c r="O1185" s="87"/>
      <c r="P1185" s="87"/>
      <c r="Q1185" s="87"/>
      <c r="R1185" s="187"/>
    </row>
    <row r="1186" spans="1:18" s="83" customFormat="1" ht="82.5" hidden="1">
      <c r="A1186" s="117" t="s">
        <v>314</v>
      </c>
      <c r="B1186" s="115" t="s">
        <v>153</v>
      </c>
      <c r="C1186" s="115" t="s">
        <v>84</v>
      </c>
      <c r="D1186" s="115" t="s">
        <v>14</v>
      </c>
      <c r="E1186" s="115" t="s">
        <v>236</v>
      </c>
      <c r="F1186" s="115"/>
      <c r="G1186" s="221">
        <f t="shared" ref="G1186:R1187" si="787">G1187</f>
        <v>0</v>
      </c>
      <c r="H1186" s="221">
        <f t="shared" si="787"/>
        <v>0</v>
      </c>
      <c r="I1186" s="221">
        <f t="shared" si="787"/>
        <v>0</v>
      </c>
      <c r="J1186" s="221">
        <f t="shared" si="787"/>
        <v>0</v>
      </c>
      <c r="K1186" s="221">
        <f t="shared" si="787"/>
        <v>0</v>
      </c>
      <c r="L1186" s="221">
        <f t="shared" si="787"/>
        <v>0</v>
      </c>
      <c r="M1186" s="221">
        <f t="shared" si="787"/>
        <v>0</v>
      </c>
      <c r="N1186" s="221">
        <f t="shared" si="787"/>
        <v>0</v>
      </c>
      <c r="O1186" s="221">
        <f t="shared" si="787"/>
        <v>0</v>
      </c>
      <c r="P1186" s="221">
        <f t="shared" si="787"/>
        <v>0</v>
      </c>
      <c r="Q1186" s="221">
        <f t="shared" si="787"/>
        <v>0</v>
      </c>
      <c r="R1186" s="221">
        <f t="shared" si="787"/>
        <v>0</v>
      </c>
    </row>
    <row r="1187" spans="1:18" s="83" customFormat="1" hidden="1">
      <c r="A1187" s="116" t="s">
        <v>40</v>
      </c>
      <c r="B1187" s="115" t="s">
        <v>153</v>
      </c>
      <c r="C1187" s="115" t="s">
        <v>84</v>
      </c>
      <c r="D1187" s="115" t="s">
        <v>14</v>
      </c>
      <c r="E1187" s="115" t="s">
        <v>236</v>
      </c>
      <c r="F1187" s="115" t="s">
        <v>41</v>
      </c>
      <c r="G1187" s="221">
        <f t="shared" si="787"/>
        <v>0</v>
      </c>
      <c r="H1187" s="221">
        <f t="shared" si="787"/>
        <v>0</v>
      </c>
      <c r="I1187" s="221">
        <f t="shared" si="787"/>
        <v>0</v>
      </c>
      <c r="J1187" s="221">
        <f t="shared" si="787"/>
        <v>0</v>
      </c>
      <c r="K1187" s="221">
        <f t="shared" si="787"/>
        <v>0</v>
      </c>
      <c r="L1187" s="221">
        <f t="shared" si="787"/>
        <v>0</v>
      </c>
      <c r="M1187" s="221">
        <f t="shared" si="787"/>
        <v>0</v>
      </c>
      <c r="N1187" s="221">
        <f t="shared" si="787"/>
        <v>0</v>
      </c>
      <c r="O1187" s="221">
        <f t="shared" si="787"/>
        <v>0</v>
      </c>
      <c r="P1187" s="221">
        <f t="shared" si="787"/>
        <v>0</v>
      </c>
      <c r="Q1187" s="221">
        <f t="shared" si="787"/>
        <v>0</v>
      </c>
      <c r="R1187" s="221">
        <f t="shared" si="787"/>
        <v>0</v>
      </c>
    </row>
    <row r="1188" spans="1:18" s="83" customFormat="1" hidden="1">
      <c r="A1188" s="84" t="s">
        <v>317</v>
      </c>
      <c r="B1188" s="115" t="s">
        <v>153</v>
      </c>
      <c r="C1188" s="115" t="s">
        <v>84</v>
      </c>
      <c r="D1188" s="115" t="s">
        <v>14</v>
      </c>
      <c r="E1188" s="115" t="s">
        <v>236</v>
      </c>
      <c r="F1188" s="85" t="s">
        <v>159</v>
      </c>
      <c r="G1188" s="87"/>
      <c r="H1188" s="87"/>
      <c r="I1188" s="87"/>
      <c r="J1188" s="187"/>
      <c r="K1188" s="87"/>
      <c r="L1188" s="87"/>
      <c r="M1188" s="87"/>
      <c r="N1188" s="187"/>
      <c r="O1188" s="87"/>
      <c r="P1188" s="87"/>
      <c r="Q1188" s="87"/>
      <c r="R1188" s="187"/>
    </row>
    <row r="1189" spans="1:18" s="83" customFormat="1" ht="82.5" hidden="1">
      <c r="A1189" s="116" t="s">
        <v>237</v>
      </c>
      <c r="B1189" s="114" t="s">
        <v>153</v>
      </c>
      <c r="C1189" s="115" t="s">
        <v>84</v>
      </c>
      <c r="D1189" s="115" t="s">
        <v>14</v>
      </c>
      <c r="E1189" s="115" t="s">
        <v>238</v>
      </c>
      <c r="F1189" s="115"/>
      <c r="G1189" s="221">
        <f t="shared" ref="G1189:R1190" si="788">G1190</f>
        <v>0</v>
      </c>
      <c r="H1189" s="221">
        <f t="shared" si="788"/>
        <v>0</v>
      </c>
      <c r="I1189" s="221">
        <f t="shared" si="788"/>
        <v>0</v>
      </c>
      <c r="J1189" s="221">
        <f t="shared" si="788"/>
        <v>0</v>
      </c>
      <c r="K1189" s="221">
        <f t="shared" si="788"/>
        <v>0</v>
      </c>
      <c r="L1189" s="221">
        <f t="shared" si="788"/>
        <v>0</v>
      </c>
      <c r="M1189" s="221">
        <f t="shared" si="788"/>
        <v>0</v>
      </c>
      <c r="N1189" s="221">
        <f t="shared" si="788"/>
        <v>0</v>
      </c>
      <c r="O1189" s="221">
        <f t="shared" si="788"/>
        <v>0</v>
      </c>
      <c r="P1189" s="221">
        <f t="shared" si="788"/>
        <v>0</v>
      </c>
      <c r="Q1189" s="221">
        <f t="shared" si="788"/>
        <v>0</v>
      </c>
      <c r="R1189" s="221">
        <f t="shared" si="788"/>
        <v>0</v>
      </c>
    </row>
    <row r="1190" spans="1:18" s="83" customFormat="1" hidden="1">
      <c r="A1190" s="116" t="s">
        <v>40</v>
      </c>
      <c r="B1190" s="114" t="s">
        <v>153</v>
      </c>
      <c r="C1190" s="115" t="s">
        <v>84</v>
      </c>
      <c r="D1190" s="115" t="s">
        <v>14</v>
      </c>
      <c r="E1190" s="115" t="s">
        <v>238</v>
      </c>
      <c r="F1190" s="115" t="s">
        <v>41</v>
      </c>
      <c r="G1190" s="221">
        <f t="shared" si="788"/>
        <v>0</v>
      </c>
      <c r="H1190" s="221">
        <f t="shared" si="788"/>
        <v>0</v>
      </c>
      <c r="I1190" s="221">
        <f t="shared" si="788"/>
        <v>0</v>
      </c>
      <c r="J1190" s="221">
        <f t="shared" si="788"/>
        <v>0</v>
      </c>
      <c r="K1190" s="221">
        <f t="shared" si="788"/>
        <v>0</v>
      </c>
      <c r="L1190" s="221">
        <f t="shared" si="788"/>
        <v>0</v>
      </c>
      <c r="M1190" s="221">
        <f t="shared" si="788"/>
        <v>0</v>
      </c>
      <c r="N1190" s="221">
        <f t="shared" si="788"/>
        <v>0</v>
      </c>
      <c r="O1190" s="221">
        <f t="shared" si="788"/>
        <v>0</v>
      </c>
      <c r="P1190" s="221">
        <f t="shared" si="788"/>
        <v>0</v>
      </c>
      <c r="Q1190" s="221">
        <f t="shared" si="788"/>
        <v>0</v>
      </c>
      <c r="R1190" s="221">
        <f t="shared" si="788"/>
        <v>0</v>
      </c>
    </row>
    <row r="1191" spans="1:18" s="83" customFormat="1" hidden="1">
      <c r="A1191" s="84" t="s">
        <v>317</v>
      </c>
      <c r="B1191" s="114" t="s">
        <v>153</v>
      </c>
      <c r="C1191" s="115" t="s">
        <v>84</v>
      </c>
      <c r="D1191" s="115" t="s">
        <v>14</v>
      </c>
      <c r="E1191" s="115" t="s">
        <v>238</v>
      </c>
      <c r="F1191" s="85" t="s">
        <v>159</v>
      </c>
      <c r="G1191" s="87"/>
      <c r="H1191" s="87"/>
      <c r="I1191" s="87"/>
      <c r="J1191" s="187"/>
      <c r="K1191" s="87"/>
      <c r="L1191" s="87"/>
      <c r="M1191" s="87"/>
      <c r="N1191" s="187"/>
      <c r="O1191" s="87"/>
      <c r="P1191" s="87"/>
      <c r="Q1191" s="87"/>
      <c r="R1191" s="187"/>
    </row>
    <row r="1192" spans="1:18" s="83" customFormat="1" ht="33" hidden="1">
      <c r="A1192" s="84" t="s">
        <v>164</v>
      </c>
      <c r="B1192" s="115" t="s">
        <v>153</v>
      </c>
      <c r="C1192" s="115" t="s">
        <v>84</v>
      </c>
      <c r="D1192" s="115" t="s">
        <v>14</v>
      </c>
      <c r="E1192" s="115" t="s">
        <v>239</v>
      </c>
      <c r="F1192" s="115"/>
      <c r="G1192" s="221">
        <f t="shared" ref="G1192:R1193" si="789">G1193</f>
        <v>0</v>
      </c>
      <c r="H1192" s="221">
        <f t="shared" si="789"/>
        <v>0</v>
      </c>
      <c r="I1192" s="221">
        <f t="shared" si="789"/>
        <v>0</v>
      </c>
      <c r="J1192" s="221">
        <f t="shared" si="789"/>
        <v>0</v>
      </c>
      <c r="K1192" s="221">
        <f t="shared" si="789"/>
        <v>0</v>
      </c>
      <c r="L1192" s="221">
        <f t="shared" si="789"/>
        <v>0</v>
      </c>
      <c r="M1192" s="221">
        <f t="shared" si="789"/>
        <v>0</v>
      </c>
      <c r="N1192" s="221">
        <f t="shared" si="789"/>
        <v>0</v>
      </c>
      <c r="O1192" s="221">
        <f t="shared" si="789"/>
        <v>0</v>
      </c>
      <c r="P1192" s="221">
        <f t="shared" si="789"/>
        <v>0</v>
      </c>
      <c r="Q1192" s="221">
        <f t="shared" si="789"/>
        <v>0</v>
      </c>
      <c r="R1192" s="221">
        <f t="shared" si="789"/>
        <v>0</v>
      </c>
    </row>
    <row r="1193" spans="1:18" s="83" customFormat="1" hidden="1">
      <c r="A1193" s="116" t="s">
        <v>40</v>
      </c>
      <c r="B1193" s="115" t="s">
        <v>153</v>
      </c>
      <c r="C1193" s="115" t="s">
        <v>84</v>
      </c>
      <c r="D1193" s="115" t="s">
        <v>14</v>
      </c>
      <c r="E1193" s="115" t="s">
        <v>239</v>
      </c>
      <c r="F1193" s="115" t="s">
        <v>41</v>
      </c>
      <c r="G1193" s="221">
        <f t="shared" si="789"/>
        <v>0</v>
      </c>
      <c r="H1193" s="221">
        <f t="shared" si="789"/>
        <v>0</v>
      </c>
      <c r="I1193" s="221">
        <f t="shared" si="789"/>
        <v>0</v>
      </c>
      <c r="J1193" s="221">
        <f t="shared" si="789"/>
        <v>0</v>
      </c>
      <c r="K1193" s="221">
        <f t="shared" si="789"/>
        <v>0</v>
      </c>
      <c r="L1193" s="221">
        <f t="shared" si="789"/>
        <v>0</v>
      </c>
      <c r="M1193" s="221">
        <f t="shared" si="789"/>
        <v>0</v>
      </c>
      <c r="N1193" s="221">
        <f t="shared" si="789"/>
        <v>0</v>
      </c>
      <c r="O1193" s="221">
        <f t="shared" si="789"/>
        <v>0</v>
      </c>
      <c r="P1193" s="221">
        <f t="shared" si="789"/>
        <v>0</v>
      </c>
      <c r="Q1193" s="221">
        <f t="shared" si="789"/>
        <v>0</v>
      </c>
      <c r="R1193" s="221">
        <f t="shared" si="789"/>
        <v>0</v>
      </c>
    </row>
    <row r="1194" spans="1:18" s="83" customFormat="1" hidden="1">
      <c r="A1194" s="84" t="s">
        <v>317</v>
      </c>
      <c r="B1194" s="115" t="s">
        <v>153</v>
      </c>
      <c r="C1194" s="115" t="s">
        <v>84</v>
      </c>
      <c r="D1194" s="115" t="s">
        <v>14</v>
      </c>
      <c r="E1194" s="115" t="s">
        <v>239</v>
      </c>
      <c r="F1194" s="85" t="s">
        <v>159</v>
      </c>
      <c r="G1194" s="87"/>
      <c r="H1194" s="87"/>
      <c r="I1194" s="87"/>
      <c r="J1194" s="187"/>
      <c r="K1194" s="87"/>
      <c r="L1194" s="87"/>
      <c r="M1194" s="87"/>
      <c r="N1194" s="187"/>
      <c r="O1194" s="87"/>
      <c r="P1194" s="87"/>
      <c r="Q1194" s="87"/>
      <c r="R1194" s="187"/>
    </row>
    <row r="1195" spans="1:18" s="83" customFormat="1" ht="49.5" hidden="1">
      <c r="A1195" s="116" t="s">
        <v>165</v>
      </c>
      <c r="B1195" s="115" t="s">
        <v>153</v>
      </c>
      <c r="C1195" s="115" t="s">
        <v>84</v>
      </c>
      <c r="D1195" s="115" t="s">
        <v>14</v>
      </c>
      <c r="E1195" s="115" t="s">
        <v>240</v>
      </c>
      <c r="F1195" s="115"/>
      <c r="G1195" s="221">
        <f t="shared" ref="G1195:R1196" si="790">G1196</f>
        <v>0</v>
      </c>
      <c r="H1195" s="221">
        <f t="shared" si="790"/>
        <v>0</v>
      </c>
      <c r="I1195" s="221">
        <f t="shared" si="790"/>
        <v>0</v>
      </c>
      <c r="J1195" s="221">
        <f t="shared" si="790"/>
        <v>0</v>
      </c>
      <c r="K1195" s="221">
        <f t="shared" si="790"/>
        <v>0</v>
      </c>
      <c r="L1195" s="221">
        <f t="shared" si="790"/>
        <v>0</v>
      </c>
      <c r="M1195" s="221">
        <f t="shared" si="790"/>
        <v>0</v>
      </c>
      <c r="N1195" s="221">
        <f t="shared" si="790"/>
        <v>0</v>
      </c>
      <c r="O1195" s="221">
        <f t="shared" si="790"/>
        <v>0</v>
      </c>
      <c r="P1195" s="221">
        <f t="shared" si="790"/>
        <v>0</v>
      </c>
      <c r="Q1195" s="221">
        <f t="shared" si="790"/>
        <v>0</v>
      </c>
      <c r="R1195" s="221">
        <f t="shared" si="790"/>
        <v>0</v>
      </c>
    </row>
    <row r="1196" spans="1:18" s="83" customFormat="1" hidden="1">
      <c r="A1196" s="116" t="s">
        <v>40</v>
      </c>
      <c r="B1196" s="115" t="s">
        <v>153</v>
      </c>
      <c r="C1196" s="115" t="s">
        <v>84</v>
      </c>
      <c r="D1196" s="115" t="s">
        <v>14</v>
      </c>
      <c r="E1196" s="115" t="s">
        <v>240</v>
      </c>
      <c r="F1196" s="115" t="s">
        <v>41</v>
      </c>
      <c r="G1196" s="221">
        <f t="shared" si="790"/>
        <v>0</v>
      </c>
      <c r="H1196" s="221">
        <f t="shared" si="790"/>
        <v>0</v>
      </c>
      <c r="I1196" s="221">
        <f t="shared" si="790"/>
        <v>0</v>
      </c>
      <c r="J1196" s="221">
        <f t="shared" si="790"/>
        <v>0</v>
      </c>
      <c r="K1196" s="221">
        <f t="shared" si="790"/>
        <v>0</v>
      </c>
      <c r="L1196" s="221">
        <f t="shared" si="790"/>
        <v>0</v>
      </c>
      <c r="M1196" s="221">
        <f t="shared" si="790"/>
        <v>0</v>
      </c>
      <c r="N1196" s="221">
        <f t="shared" si="790"/>
        <v>0</v>
      </c>
      <c r="O1196" s="221">
        <f t="shared" si="790"/>
        <v>0</v>
      </c>
      <c r="P1196" s="221">
        <f t="shared" si="790"/>
        <v>0</v>
      </c>
      <c r="Q1196" s="221">
        <f t="shared" si="790"/>
        <v>0</v>
      </c>
      <c r="R1196" s="221">
        <f t="shared" si="790"/>
        <v>0</v>
      </c>
    </row>
    <row r="1197" spans="1:18" s="83" customFormat="1" hidden="1">
      <c r="A1197" s="84" t="s">
        <v>317</v>
      </c>
      <c r="B1197" s="115" t="s">
        <v>153</v>
      </c>
      <c r="C1197" s="115" t="s">
        <v>84</v>
      </c>
      <c r="D1197" s="115" t="s">
        <v>14</v>
      </c>
      <c r="E1197" s="115" t="s">
        <v>240</v>
      </c>
      <c r="F1197" s="85" t="s">
        <v>159</v>
      </c>
      <c r="G1197" s="87"/>
      <c r="H1197" s="87"/>
      <c r="I1197" s="87"/>
      <c r="J1197" s="187"/>
      <c r="K1197" s="87"/>
      <c r="L1197" s="87"/>
      <c r="M1197" s="87"/>
      <c r="N1197" s="187"/>
      <c r="O1197" s="87"/>
      <c r="P1197" s="87"/>
      <c r="Q1197" s="87"/>
      <c r="R1197" s="187"/>
    </row>
    <row r="1198" spans="1:18" s="83" customFormat="1" ht="82.5" hidden="1">
      <c r="A1198" s="84" t="s">
        <v>315</v>
      </c>
      <c r="B1198" s="115" t="s">
        <v>153</v>
      </c>
      <c r="C1198" s="115" t="s">
        <v>84</v>
      </c>
      <c r="D1198" s="115" t="s">
        <v>14</v>
      </c>
      <c r="E1198" s="115" t="s">
        <v>241</v>
      </c>
      <c r="F1198" s="115"/>
      <c r="G1198" s="221">
        <f t="shared" ref="G1198:R1199" si="791">G1199</f>
        <v>0</v>
      </c>
      <c r="H1198" s="221">
        <f t="shared" si="791"/>
        <v>0</v>
      </c>
      <c r="I1198" s="221">
        <f t="shared" si="791"/>
        <v>0</v>
      </c>
      <c r="J1198" s="221">
        <f t="shared" si="791"/>
        <v>0</v>
      </c>
      <c r="K1198" s="221">
        <f t="shared" si="791"/>
        <v>0</v>
      </c>
      <c r="L1198" s="221">
        <f t="shared" si="791"/>
        <v>0</v>
      </c>
      <c r="M1198" s="221">
        <f t="shared" si="791"/>
        <v>0</v>
      </c>
      <c r="N1198" s="221">
        <f t="shared" si="791"/>
        <v>0</v>
      </c>
      <c r="O1198" s="221">
        <f t="shared" si="791"/>
        <v>0</v>
      </c>
      <c r="P1198" s="221">
        <f t="shared" si="791"/>
        <v>0</v>
      </c>
      <c r="Q1198" s="221">
        <f t="shared" si="791"/>
        <v>0</v>
      </c>
      <c r="R1198" s="221">
        <f t="shared" si="791"/>
        <v>0</v>
      </c>
    </row>
    <row r="1199" spans="1:18" s="83" customFormat="1" hidden="1">
      <c r="A1199" s="116" t="s">
        <v>40</v>
      </c>
      <c r="B1199" s="115" t="s">
        <v>153</v>
      </c>
      <c r="C1199" s="115" t="s">
        <v>84</v>
      </c>
      <c r="D1199" s="115" t="s">
        <v>14</v>
      </c>
      <c r="E1199" s="115" t="s">
        <v>241</v>
      </c>
      <c r="F1199" s="115" t="s">
        <v>41</v>
      </c>
      <c r="G1199" s="221">
        <f t="shared" si="791"/>
        <v>0</v>
      </c>
      <c r="H1199" s="221">
        <f t="shared" si="791"/>
        <v>0</v>
      </c>
      <c r="I1199" s="221">
        <f t="shared" si="791"/>
        <v>0</v>
      </c>
      <c r="J1199" s="221">
        <f t="shared" si="791"/>
        <v>0</v>
      </c>
      <c r="K1199" s="221">
        <f t="shared" si="791"/>
        <v>0</v>
      </c>
      <c r="L1199" s="221">
        <f t="shared" si="791"/>
        <v>0</v>
      </c>
      <c r="M1199" s="221">
        <f t="shared" si="791"/>
        <v>0</v>
      </c>
      <c r="N1199" s="221">
        <f t="shared" si="791"/>
        <v>0</v>
      </c>
      <c r="O1199" s="221">
        <f t="shared" si="791"/>
        <v>0</v>
      </c>
      <c r="P1199" s="221">
        <f t="shared" si="791"/>
        <v>0</v>
      </c>
      <c r="Q1199" s="221">
        <f t="shared" si="791"/>
        <v>0</v>
      </c>
      <c r="R1199" s="221">
        <f t="shared" si="791"/>
        <v>0</v>
      </c>
    </row>
    <row r="1200" spans="1:18" s="83" customFormat="1" hidden="1">
      <c r="A1200" s="84" t="s">
        <v>317</v>
      </c>
      <c r="B1200" s="115" t="s">
        <v>153</v>
      </c>
      <c r="C1200" s="115" t="s">
        <v>84</v>
      </c>
      <c r="D1200" s="115" t="s">
        <v>14</v>
      </c>
      <c r="E1200" s="115" t="s">
        <v>241</v>
      </c>
      <c r="F1200" s="85" t="s">
        <v>159</v>
      </c>
      <c r="G1200" s="87"/>
      <c r="H1200" s="87"/>
      <c r="I1200" s="87"/>
      <c r="J1200" s="187"/>
      <c r="K1200" s="87"/>
      <c r="L1200" s="87"/>
      <c r="M1200" s="87"/>
      <c r="N1200" s="187"/>
      <c r="O1200" s="87"/>
      <c r="P1200" s="87"/>
      <c r="Q1200" s="87"/>
      <c r="R1200" s="187"/>
    </row>
    <row r="1201" spans="1:18" s="83" customFormat="1" ht="115.5" hidden="1">
      <c r="A1201" s="117" t="s">
        <v>166</v>
      </c>
      <c r="B1201" s="115" t="s">
        <v>153</v>
      </c>
      <c r="C1201" s="115" t="s">
        <v>84</v>
      </c>
      <c r="D1201" s="115" t="s">
        <v>14</v>
      </c>
      <c r="E1201" s="115" t="s">
        <v>243</v>
      </c>
      <c r="F1201" s="115"/>
      <c r="G1201" s="221">
        <f t="shared" ref="G1201:R1202" si="792">G1202</f>
        <v>0</v>
      </c>
      <c r="H1201" s="221">
        <f t="shared" si="792"/>
        <v>0</v>
      </c>
      <c r="I1201" s="221">
        <f t="shared" si="792"/>
        <v>0</v>
      </c>
      <c r="J1201" s="221">
        <f t="shared" si="792"/>
        <v>0</v>
      </c>
      <c r="K1201" s="221">
        <f t="shared" si="792"/>
        <v>0</v>
      </c>
      <c r="L1201" s="221">
        <f t="shared" si="792"/>
        <v>0</v>
      </c>
      <c r="M1201" s="221">
        <f t="shared" si="792"/>
        <v>0</v>
      </c>
      <c r="N1201" s="221">
        <f t="shared" si="792"/>
        <v>0</v>
      </c>
      <c r="O1201" s="221">
        <f t="shared" si="792"/>
        <v>0</v>
      </c>
      <c r="P1201" s="221">
        <f t="shared" si="792"/>
        <v>0</v>
      </c>
      <c r="Q1201" s="221">
        <f t="shared" si="792"/>
        <v>0</v>
      </c>
      <c r="R1201" s="221">
        <f t="shared" si="792"/>
        <v>0</v>
      </c>
    </row>
    <row r="1202" spans="1:18" s="83" customFormat="1" hidden="1">
      <c r="A1202" s="116" t="s">
        <v>40</v>
      </c>
      <c r="B1202" s="115" t="s">
        <v>153</v>
      </c>
      <c r="C1202" s="115" t="s">
        <v>84</v>
      </c>
      <c r="D1202" s="115" t="s">
        <v>14</v>
      </c>
      <c r="E1202" s="115" t="s">
        <v>243</v>
      </c>
      <c r="F1202" s="115" t="s">
        <v>41</v>
      </c>
      <c r="G1202" s="221">
        <f t="shared" si="792"/>
        <v>0</v>
      </c>
      <c r="H1202" s="221">
        <f t="shared" si="792"/>
        <v>0</v>
      </c>
      <c r="I1202" s="221">
        <f t="shared" si="792"/>
        <v>0</v>
      </c>
      <c r="J1202" s="221">
        <f t="shared" si="792"/>
        <v>0</v>
      </c>
      <c r="K1202" s="221">
        <f t="shared" si="792"/>
        <v>0</v>
      </c>
      <c r="L1202" s="221">
        <f t="shared" si="792"/>
        <v>0</v>
      </c>
      <c r="M1202" s="221">
        <f t="shared" si="792"/>
        <v>0</v>
      </c>
      <c r="N1202" s="221">
        <f t="shared" si="792"/>
        <v>0</v>
      </c>
      <c r="O1202" s="221">
        <f t="shared" si="792"/>
        <v>0</v>
      </c>
      <c r="P1202" s="221">
        <f t="shared" si="792"/>
        <v>0</v>
      </c>
      <c r="Q1202" s="221">
        <f t="shared" si="792"/>
        <v>0</v>
      </c>
      <c r="R1202" s="221">
        <f t="shared" si="792"/>
        <v>0</v>
      </c>
    </row>
    <row r="1203" spans="1:18" s="83" customFormat="1" hidden="1">
      <c r="A1203" s="84" t="s">
        <v>317</v>
      </c>
      <c r="B1203" s="115" t="s">
        <v>153</v>
      </c>
      <c r="C1203" s="115" t="s">
        <v>84</v>
      </c>
      <c r="D1203" s="115" t="s">
        <v>14</v>
      </c>
      <c r="E1203" s="115" t="s">
        <v>243</v>
      </c>
      <c r="F1203" s="85" t="s">
        <v>159</v>
      </c>
      <c r="G1203" s="87"/>
      <c r="H1203" s="87"/>
      <c r="I1203" s="87"/>
      <c r="J1203" s="187"/>
      <c r="K1203" s="87"/>
      <c r="L1203" s="87"/>
      <c r="M1203" s="87"/>
      <c r="N1203" s="187"/>
      <c r="O1203" s="87"/>
      <c r="P1203" s="87"/>
      <c r="Q1203" s="87"/>
      <c r="R1203" s="187"/>
    </row>
    <row r="1204" spans="1:18" s="83" customFormat="1" ht="214.5" hidden="1">
      <c r="A1204" s="117" t="s">
        <v>167</v>
      </c>
      <c r="B1204" s="115" t="s">
        <v>153</v>
      </c>
      <c r="C1204" s="115" t="s">
        <v>84</v>
      </c>
      <c r="D1204" s="115" t="s">
        <v>14</v>
      </c>
      <c r="E1204" s="115" t="s">
        <v>244</v>
      </c>
      <c r="F1204" s="115"/>
      <c r="G1204" s="221">
        <f t="shared" ref="G1204:R1205" si="793">G1205</f>
        <v>0</v>
      </c>
      <c r="H1204" s="221">
        <f t="shared" si="793"/>
        <v>0</v>
      </c>
      <c r="I1204" s="221">
        <f t="shared" si="793"/>
        <v>0</v>
      </c>
      <c r="J1204" s="221">
        <f t="shared" si="793"/>
        <v>0</v>
      </c>
      <c r="K1204" s="221">
        <f t="shared" si="793"/>
        <v>0</v>
      </c>
      <c r="L1204" s="221">
        <f t="shared" si="793"/>
        <v>0</v>
      </c>
      <c r="M1204" s="221">
        <f t="shared" si="793"/>
        <v>0</v>
      </c>
      <c r="N1204" s="221">
        <f t="shared" si="793"/>
        <v>0</v>
      </c>
      <c r="O1204" s="221">
        <f t="shared" si="793"/>
        <v>0</v>
      </c>
      <c r="P1204" s="221">
        <f t="shared" si="793"/>
        <v>0</v>
      </c>
      <c r="Q1204" s="221">
        <f t="shared" si="793"/>
        <v>0</v>
      </c>
      <c r="R1204" s="221">
        <f t="shared" si="793"/>
        <v>0</v>
      </c>
    </row>
    <row r="1205" spans="1:18" s="83" customFormat="1" hidden="1">
      <c r="A1205" s="116" t="s">
        <v>40</v>
      </c>
      <c r="B1205" s="115" t="s">
        <v>153</v>
      </c>
      <c r="C1205" s="115" t="s">
        <v>84</v>
      </c>
      <c r="D1205" s="115" t="s">
        <v>14</v>
      </c>
      <c r="E1205" s="115" t="s">
        <v>244</v>
      </c>
      <c r="F1205" s="115" t="s">
        <v>41</v>
      </c>
      <c r="G1205" s="221">
        <f t="shared" si="793"/>
        <v>0</v>
      </c>
      <c r="H1205" s="221">
        <f t="shared" si="793"/>
        <v>0</v>
      </c>
      <c r="I1205" s="221">
        <f t="shared" si="793"/>
        <v>0</v>
      </c>
      <c r="J1205" s="221">
        <f t="shared" si="793"/>
        <v>0</v>
      </c>
      <c r="K1205" s="221">
        <f t="shared" si="793"/>
        <v>0</v>
      </c>
      <c r="L1205" s="221">
        <f t="shared" si="793"/>
        <v>0</v>
      </c>
      <c r="M1205" s="221">
        <f t="shared" si="793"/>
        <v>0</v>
      </c>
      <c r="N1205" s="221">
        <f t="shared" si="793"/>
        <v>0</v>
      </c>
      <c r="O1205" s="221">
        <f t="shared" si="793"/>
        <v>0</v>
      </c>
      <c r="P1205" s="221">
        <f t="shared" si="793"/>
        <v>0</v>
      </c>
      <c r="Q1205" s="221">
        <f t="shared" si="793"/>
        <v>0</v>
      </c>
      <c r="R1205" s="221">
        <f t="shared" si="793"/>
        <v>0</v>
      </c>
    </row>
    <row r="1206" spans="1:18" s="83" customFormat="1" hidden="1">
      <c r="A1206" s="84" t="s">
        <v>317</v>
      </c>
      <c r="B1206" s="115" t="s">
        <v>153</v>
      </c>
      <c r="C1206" s="115" t="s">
        <v>84</v>
      </c>
      <c r="D1206" s="115" t="s">
        <v>14</v>
      </c>
      <c r="E1206" s="115" t="s">
        <v>244</v>
      </c>
      <c r="F1206" s="85" t="s">
        <v>159</v>
      </c>
      <c r="G1206" s="87"/>
      <c r="H1206" s="87"/>
      <c r="I1206" s="87"/>
      <c r="J1206" s="187"/>
      <c r="K1206" s="87"/>
      <c r="L1206" s="87"/>
      <c r="M1206" s="87"/>
      <c r="N1206" s="187"/>
      <c r="O1206" s="87"/>
      <c r="P1206" s="87"/>
      <c r="Q1206" s="87"/>
      <c r="R1206" s="187"/>
    </row>
    <row r="1207" spans="1:18" s="83" customFormat="1" ht="33" hidden="1">
      <c r="A1207" s="117" t="s">
        <v>168</v>
      </c>
      <c r="B1207" s="115" t="s">
        <v>153</v>
      </c>
      <c r="C1207" s="115" t="s">
        <v>84</v>
      </c>
      <c r="D1207" s="115" t="s">
        <v>14</v>
      </c>
      <c r="E1207" s="115" t="s">
        <v>245</v>
      </c>
      <c r="F1207" s="85"/>
      <c r="G1207" s="87">
        <f t="shared" ref="G1207:R1208" si="794">G1208</f>
        <v>0</v>
      </c>
      <c r="H1207" s="87">
        <f t="shared" si="794"/>
        <v>0</v>
      </c>
      <c r="I1207" s="87">
        <f t="shared" si="794"/>
        <v>0</v>
      </c>
      <c r="J1207" s="87">
        <f t="shared" si="794"/>
        <v>0</v>
      </c>
      <c r="K1207" s="87">
        <f t="shared" si="794"/>
        <v>0</v>
      </c>
      <c r="L1207" s="87">
        <f t="shared" si="794"/>
        <v>0</v>
      </c>
      <c r="M1207" s="87">
        <f t="shared" si="794"/>
        <v>0</v>
      </c>
      <c r="N1207" s="87">
        <f t="shared" si="794"/>
        <v>0</v>
      </c>
      <c r="O1207" s="87">
        <f t="shared" si="794"/>
        <v>0</v>
      </c>
      <c r="P1207" s="87">
        <f t="shared" si="794"/>
        <v>0</v>
      </c>
      <c r="Q1207" s="87">
        <f t="shared" si="794"/>
        <v>0</v>
      </c>
      <c r="R1207" s="87">
        <f t="shared" si="794"/>
        <v>0</v>
      </c>
    </row>
    <row r="1208" spans="1:18" s="83" customFormat="1" hidden="1">
      <c r="A1208" s="116" t="s">
        <v>40</v>
      </c>
      <c r="B1208" s="115" t="s">
        <v>153</v>
      </c>
      <c r="C1208" s="115" t="s">
        <v>84</v>
      </c>
      <c r="D1208" s="115" t="s">
        <v>14</v>
      </c>
      <c r="E1208" s="115" t="s">
        <v>245</v>
      </c>
      <c r="F1208" s="85" t="s">
        <v>41</v>
      </c>
      <c r="G1208" s="87">
        <f t="shared" si="794"/>
        <v>0</v>
      </c>
      <c r="H1208" s="87">
        <f t="shared" si="794"/>
        <v>0</v>
      </c>
      <c r="I1208" s="87">
        <f t="shared" si="794"/>
        <v>0</v>
      </c>
      <c r="J1208" s="87">
        <f t="shared" si="794"/>
        <v>0</v>
      </c>
      <c r="K1208" s="87">
        <f t="shared" si="794"/>
        <v>0</v>
      </c>
      <c r="L1208" s="87">
        <f t="shared" si="794"/>
        <v>0</v>
      </c>
      <c r="M1208" s="87">
        <f t="shared" si="794"/>
        <v>0</v>
      </c>
      <c r="N1208" s="87">
        <f t="shared" si="794"/>
        <v>0</v>
      </c>
      <c r="O1208" s="87">
        <f t="shared" si="794"/>
        <v>0</v>
      </c>
      <c r="P1208" s="87">
        <f t="shared" si="794"/>
        <v>0</v>
      </c>
      <c r="Q1208" s="87">
        <f t="shared" si="794"/>
        <v>0</v>
      </c>
      <c r="R1208" s="87">
        <f t="shared" si="794"/>
        <v>0</v>
      </c>
    </row>
    <row r="1209" spans="1:18" s="83" customFormat="1" hidden="1">
      <c r="A1209" s="84" t="s">
        <v>317</v>
      </c>
      <c r="B1209" s="115" t="s">
        <v>153</v>
      </c>
      <c r="C1209" s="115" t="s">
        <v>84</v>
      </c>
      <c r="D1209" s="115" t="s">
        <v>14</v>
      </c>
      <c r="E1209" s="115" t="s">
        <v>245</v>
      </c>
      <c r="F1209" s="85" t="s">
        <v>159</v>
      </c>
      <c r="G1209" s="87"/>
      <c r="H1209" s="87"/>
      <c r="I1209" s="87"/>
      <c r="J1209" s="187"/>
      <c r="K1209" s="87"/>
      <c r="L1209" s="87"/>
      <c r="M1209" s="87"/>
      <c r="N1209" s="187"/>
      <c r="O1209" s="87"/>
      <c r="P1209" s="87"/>
      <c r="Q1209" s="87"/>
      <c r="R1209" s="187"/>
    </row>
    <row r="1210" spans="1:18" s="83" customFormat="1" ht="33" hidden="1">
      <c r="A1210" s="117" t="s">
        <v>169</v>
      </c>
      <c r="B1210" s="115" t="s">
        <v>153</v>
      </c>
      <c r="C1210" s="115" t="s">
        <v>84</v>
      </c>
      <c r="D1210" s="115" t="s">
        <v>14</v>
      </c>
      <c r="E1210" s="115" t="s">
        <v>246</v>
      </c>
      <c r="F1210" s="85"/>
      <c r="G1210" s="87">
        <f t="shared" ref="G1210:R1211" si="795">G1211</f>
        <v>0</v>
      </c>
      <c r="H1210" s="87">
        <f t="shared" si="795"/>
        <v>0</v>
      </c>
      <c r="I1210" s="87">
        <f t="shared" si="795"/>
        <v>0</v>
      </c>
      <c r="J1210" s="87">
        <f t="shared" si="795"/>
        <v>0</v>
      </c>
      <c r="K1210" s="87">
        <f t="shared" si="795"/>
        <v>0</v>
      </c>
      <c r="L1210" s="87">
        <f t="shared" si="795"/>
        <v>0</v>
      </c>
      <c r="M1210" s="87">
        <f t="shared" si="795"/>
        <v>0</v>
      </c>
      <c r="N1210" s="87">
        <f t="shared" si="795"/>
        <v>0</v>
      </c>
      <c r="O1210" s="87">
        <f t="shared" si="795"/>
        <v>0</v>
      </c>
      <c r="P1210" s="87">
        <f t="shared" si="795"/>
        <v>0</v>
      </c>
      <c r="Q1210" s="87">
        <f t="shared" si="795"/>
        <v>0</v>
      </c>
      <c r="R1210" s="87">
        <f t="shared" si="795"/>
        <v>0</v>
      </c>
    </row>
    <row r="1211" spans="1:18" s="83" customFormat="1" hidden="1">
      <c r="A1211" s="116" t="s">
        <v>40</v>
      </c>
      <c r="B1211" s="115" t="s">
        <v>153</v>
      </c>
      <c r="C1211" s="115" t="s">
        <v>84</v>
      </c>
      <c r="D1211" s="115" t="s">
        <v>14</v>
      </c>
      <c r="E1211" s="115" t="s">
        <v>246</v>
      </c>
      <c r="F1211" s="85" t="s">
        <v>41</v>
      </c>
      <c r="G1211" s="87">
        <f t="shared" si="795"/>
        <v>0</v>
      </c>
      <c r="H1211" s="87">
        <f t="shared" si="795"/>
        <v>0</v>
      </c>
      <c r="I1211" s="87">
        <f t="shared" si="795"/>
        <v>0</v>
      </c>
      <c r="J1211" s="87">
        <f t="shared" si="795"/>
        <v>0</v>
      </c>
      <c r="K1211" s="87">
        <f t="shared" si="795"/>
        <v>0</v>
      </c>
      <c r="L1211" s="87">
        <f t="shared" si="795"/>
        <v>0</v>
      </c>
      <c r="M1211" s="87">
        <f t="shared" si="795"/>
        <v>0</v>
      </c>
      <c r="N1211" s="87">
        <f t="shared" si="795"/>
        <v>0</v>
      </c>
      <c r="O1211" s="87">
        <f t="shared" si="795"/>
        <v>0</v>
      </c>
      <c r="P1211" s="87">
        <f t="shared" si="795"/>
        <v>0</v>
      </c>
      <c r="Q1211" s="87">
        <f t="shared" si="795"/>
        <v>0</v>
      </c>
      <c r="R1211" s="87">
        <f t="shared" si="795"/>
        <v>0</v>
      </c>
    </row>
    <row r="1212" spans="1:18" s="83" customFormat="1" hidden="1">
      <c r="A1212" s="84" t="s">
        <v>317</v>
      </c>
      <c r="B1212" s="115" t="s">
        <v>153</v>
      </c>
      <c r="C1212" s="115" t="s">
        <v>84</v>
      </c>
      <c r="D1212" s="115" t="s">
        <v>14</v>
      </c>
      <c r="E1212" s="115" t="s">
        <v>246</v>
      </c>
      <c r="F1212" s="85" t="s">
        <v>159</v>
      </c>
      <c r="G1212" s="87"/>
      <c r="H1212" s="87"/>
      <c r="I1212" s="87"/>
      <c r="J1212" s="187"/>
      <c r="K1212" s="87"/>
      <c r="L1212" s="87"/>
      <c r="M1212" s="87"/>
      <c r="N1212" s="187"/>
      <c r="O1212" s="87"/>
      <c r="P1212" s="87"/>
      <c r="Q1212" s="87"/>
      <c r="R1212" s="187"/>
    </row>
    <row r="1213" spans="1:18" s="83" customFormat="1" ht="33" hidden="1">
      <c r="A1213" s="117" t="s">
        <v>378</v>
      </c>
      <c r="B1213" s="115" t="s">
        <v>153</v>
      </c>
      <c r="C1213" s="115" t="s">
        <v>84</v>
      </c>
      <c r="D1213" s="115" t="s">
        <v>14</v>
      </c>
      <c r="E1213" s="115" t="s">
        <v>377</v>
      </c>
      <c r="F1213" s="85"/>
      <c r="G1213" s="87">
        <f>G1214</f>
        <v>0</v>
      </c>
      <c r="H1213" s="87">
        <f t="shared" ref="H1213:R1214" si="796">H1214</f>
        <v>0</v>
      </c>
      <c r="I1213" s="87">
        <f t="shared" si="796"/>
        <v>0</v>
      </c>
      <c r="J1213" s="87">
        <f t="shared" si="796"/>
        <v>0</v>
      </c>
      <c r="K1213" s="87">
        <f>K1214</f>
        <v>0</v>
      </c>
      <c r="L1213" s="87">
        <f t="shared" si="796"/>
        <v>0</v>
      </c>
      <c r="M1213" s="87">
        <f t="shared" si="796"/>
        <v>0</v>
      </c>
      <c r="N1213" s="87">
        <f t="shared" si="796"/>
        <v>0</v>
      </c>
      <c r="O1213" s="87">
        <f>O1214</f>
        <v>0</v>
      </c>
      <c r="P1213" s="87">
        <f t="shared" si="796"/>
        <v>0</v>
      </c>
      <c r="Q1213" s="87">
        <f t="shared" si="796"/>
        <v>0</v>
      </c>
      <c r="R1213" s="87">
        <f t="shared" si="796"/>
        <v>0</v>
      </c>
    </row>
    <row r="1214" spans="1:18" s="83" customFormat="1" hidden="1">
      <c r="A1214" s="116" t="s">
        <v>40</v>
      </c>
      <c r="B1214" s="115" t="s">
        <v>153</v>
      </c>
      <c r="C1214" s="115" t="s">
        <v>84</v>
      </c>
      <c r="D1214" s="115" t="s">
        <v>14</v>
      </c>
      <c r="E1214" s="115" t="s">
        <v>377</v>
      </c>
      <c r="F1214" s="85" t="s">
        <v>41</v>
      </c>
      <c r="G1214" s="87">
        <f>G1215</f>
        <v>0</v>
      </c>
      <c r="H1214" s="87">
        <f t="shared" si="796"/>
        <v>0</v>
      </c>
      <c r="I1214" s="87">
        <f t="shared" si="796"/>
        <v>0</v>
      </c>
      <c r="J1214" s="87">
        <f t="shared" si="796"/>
        <v>0</v>
      </c>
      <c r="K1214" s="87">
        <f>K1215</f>
        <v>0</v>
      </c>
      <c r="L1214" s="87">
        <f t="shared" si="796"/>
        <v>0</v>
      </c>
      <c r="M1214" s="87">
        <f t="shared" si="796"/>
        <v>0</v>
      </c>
      <c r="N1214" s="87">
        <f t="shared" si="796"/>
        <v>0</v>
      </c>
      <c r="O1214" s="87">
        <f>O1215</f>
        <v>0</v>
      </c>
      <c r="P1214" s="87">
        <f t="shared" si="796"/>
        <v>0</v>
      </c>
      <c r="Q1214" s="87">
        <f t="shared" si="796"/>
        <v>0</v>
      </c>
      <c r="R1214" s="87">
        <f t="shared" si="796"/>
        <v>0</v>
      </c>
    </row>
    <row r="1215" spans="1:18" s="83" customFormat="1" hidden="1">
      <c r="A1215" s="84" t="s">
        <v>317</v>
      </c>
      <c r="B1215" s="115" t="s">
        <v>153</v>
      </c>
      <c r="C1215" s="115" t="s">
        <v>84</v>
      </c>
      <c r="D1215" s="115" t="s">
        <v>14</v>
      </c>
      <c r="E1215" s="115" t="s">
        <v>377</v>
      </c>
      <c r="F1215" s="85" t="s">
        <v>159</v>
      </c>
      <c r="G1215" s="87"/>
      <c r="H1215" s="87"/>
      <c r="I1215" s="87"/>
      <c r="J1215" s="187"/>
      <c r="K1215" s="87"/>
      <c r="L1215" s="87"/>
      <c r="M1215" s="87"/>
      <c r="N1215" s="187"/>
      <c r="O1215" s="87"/>
      <c r="P1215" s="87"/>
      <c r="Q1215" s="87"/>
      <c r="R1215" s="187"/>
    </row>
    <row r="1216" spans="1:18" s="83" customFormat="1" ht="132.75" hidden="1">
      <c r="A1216" s="122" t="s">
        <v>328</v>
      </c>
      <c r="B1216" s="115" t="s">
        <v>153</v>
      </c>
      <c r="C1216" s="115" t="s">
        <v>84</v>
      </c>
      <c r="D1216" s="115" t="s">
        <v>14</v>
      </c>
      <c r="E1216" s="115" t="s">
        <v>379</v>
      </c>
      <c r="F1216" s="115"/>
      <c r="G1216" s="252">
        <f t="shared" ref="G1216:R1217" si="797">G1217</f>
        <v>0</v>
      </c>
      <c r="H1216" s="252">
        <f t="shared" si="797"/>
        <v>0</v>
      </c>
      <c r="I1216" s="252">
        <f t="shared" si="797"/>
        <v>0</v>
      </c>
      <c r="J1216" s="252">
        <f t="shared" si="797"/>
        <v>0</v>
      </c>
      <c r="K1216" s="252">
        <f t="shared" si="797"/>
        <v>0</v>
      </c>
      <c r="L1216" s="252">
        <f t="shared" si="797"/>
        <v>0</v>
      </c>
      <c r="M1216" s="252">
        <f t="shared" si="797"/>
        <v>0</v>
      </c>
      <c r="N1216" s="252">
        <f t="shared" si="797"/>
        <v>0</v>
      </c>
      <c r="O1216" s="252">
        <f t="shared" si="797"/>
        <v>0</v>
      </c>
      <c r="P1216" s="252">
        <f t="shared" si="797"/>
        <v>0</v>
      </c>
      <c r="Q1216" s="252">
        <f t="shared" si="797"/>
        <v>0</v>
      </c>
      <c r="R1216" s="252">
        <f t="shared" si="797"/>
        <v>0</v>
      </c>
    </row>
    <row r="1217" spans="1:18" s="83" customFormat="1" ht="18.75" hidden="1">
      <c r="A1217" s="122" t="s">
        <v>40</v>
      </c>
      <c r="B1217" s="115" t="s">
        <v>153</v>
      </c>
      <c r="C1217" s="115" t="s">
        <v>84</v>
      </c>
      <c r="D1217" s="115" t="s">
        <v>14</v>
      </c>
      <c r="E1217" s="115" t="s">
        <v>379</v>
      </c>
      <c r="F1217" s="115" t="s">
        <v>41</v>
      </c>
      <c r="G1217" s="252">
        <f t="shared" si="797"/>
        <v>0</v>
      </c>
      <c r="H1217" s="252">
        <f t="shared" si="797"/>
        <v>0</v>
      </c>
      <c r="I1217" s="252">
        <f t="shared" si="797"/>
        <v>0</v>
      </c>
      <c r="J1217" s="252">
        <f t="shared" si="797"/>
        <v>0</v>
      </c>
      <c r="K1217" s="252">
        <f t="shared" si="797"/>
        <v>0</v>
      </c>
      <c r="L1217" s="252">
        <f t="shared" si="797"/>
        <v>0</v>
      </c>
      <c r="M1217" s="252">
        <f t="shared" si="797"/>
        <v>0</v>
      </c>
      <c r="N1217" s="252">
        <f t="shared" si="797"/>
        <v>0</v>
      </c>
      <c r="O1217" s="252">
        <f t="shared" si="797"/>
        <v>0</v>
      </c>
      <c r="P1217" s="252">
        <f t="shared" si="797"/>
        <v>0</v>
      </c>
      <c r="Q1217" s="252">
        <f t="shared" si="797"/>
        <v>0</v>
      </c>
      <c r="R1217" s="252">
        <f t="shared" si="797"/>
        <v>0</v>
      </c>
    </row>
    <row r="1218" spans="1:18" s="83" customFormat="1" hidden="1">
      <c r="A1218" s="123" t="s">
        <v>317</v>
      </c>
      <c r="B1218" s="115" t="s">
        <v>153</v>
      </c>
      <c r="C1218" s="115" t="s">
        <v>84</v>
      </c>
      <c r="D1218" s="115" t="s">
        <v>14</v>
      </c>
      <c r="E1218" s="115" t="s">
        <v>379</v>
      </c>
      <c r="F1218" s="115" t="s">
        <v>159</v>
      </c>
      <c r="G1218" s="87"/>
      <c r="H1218" s="87"/>
      <c r="I1218" s="87"/>
      <c r="J1218" s="87"/>
      <c r="K1218" s="87"/>
      <c r="L1218" s="87"/>
      <c r="M1218" s="87"/>
      <c r="N1218" s="87"/>
      <c r="O1218" s="87"/>
      <c r="P1218" s="87"/>
      <c r="Q1218" s="87"/>
      <c r="R1218" s="87"/>
    </row>
    <row r="1219" spans="1:18" s="83" customFormat="1" hidden="1">
      <c r="A1219" s="123"/>
      <c r="B1219" s="115"/>
      <c r="C1219" s="115"/>
      <c r="D1219" s="115"/>
      <c r="E1219" s="115"/>
      <c r="F1219" s="124"/>
      <c r="G1219" s="87"/>
      <c r="H1219" s="87"/>
      <c r="I1219" s="87"/>
      <c r="J1219" s="87"/>
      <c r="K1219" s="87"/>
      <c r="L1219" s="87"/>
      <c r="M1219" s="87"/>
      <c r="N1219" s="87"/>
      <c r="O1219" s="87"/>
      <c r="P1219" s="87"/>
      <c r="Q1219" s="87"/>
      <c r="R1219" s="87"/>
    </row>
    <row r="1220" spans="1:18" s="83" customFormat="1" ht="18.75" hidden="1">
      <c r="A1220" s="82" t="s">
        <v>369</v>
      </c>
      <c r="B1220" s="125" t="s">
        <v>153</v>
      </c>
      <c r="C1220" s="126" t="s">
        <v>84</v>
      </c>
      <c r="D1220" s="126" t="s">
        <v>30</v>
      </c>
      <c r="E1220" s="127"/>
      <c r="F1220" s="128"/>
      <c r="G1220" s="251">
        <f t="shared" ref="G1220:R1221" si="798">G1221</f>
        <v>0</v>
      </c>
      <c r="H1220" s="251">
        <f t="shared" si="798"/>
        <v>0</v>
      </c>
      <c r="I1220" s="251">
        <f t="shared" si="798"/>
        <v>0</v>
      </c>
      <c r="J1220" s="251">
        <f t="shared" si="798"/>
        <v>0</v>
      </c>
      <c r="K1220" s="251">
        <f t="shared" si="798"/>
        <v>0</v>
      </c>
      <c r="L1220" s="251">
        <f t="shared" si="798"/>
        <v>0</v>
      </c>
      <c r="M1220" s="251">
        <f t="shared" si="798"/>
        <v>0</v>
      </c>
      <c r="N1220" s="251">
        <f t="shared" si="798"/>
        <v>0</v>
      </c>
      <c r="O1220" s="251">
        <f t="shared" si="798"/>
        <v>0</v>
      </c>
      <c r="P1220" s="251">
        <f t="shared" si="798"/>
        <v>0</v>
      </c>
      <c r="Q1220" s="251">
        <f t="shared" si="798"/>
        <v>0</v>
      </c>
      <c r="R1220" s="251">
        <f t="shared" si="798"/>
        <v>0</v>
      </c>
    </row>
    <row r="1221" spans="1:18" s="83" customFormat="1" ht="50.25" hidden="1">
      <c r="A1221" s="129" t="s">
        <v>380</v>
      </c>
      <c r="B1221" s="114" t="s">
        <v>153</v>
      </c>
      <c r="C1221" s="89" t="s">
        <v>84</v>
      </c>
      <c r="D1221" s="89" t="s">
        <v>30</v>
      </c>
      <c r="E1221" s="115" t="s">
        <v>217</v>
      </c>
      <c r="F1221" s="130"/>
      <c r="G1221" s="252">
        <f t="shared" si="798"/>
        <v>0</v>
      </c>
      <c r="H1221" s="252">
        <f t="shared" si="798"/>
        <v>0</v>
      </c>
      <c r="I1221" s="252">
        <f t="shared" si="798"/>
        <v>0</v>
      </c>
      <c r="J1221" s="252">
        <f t="shared" si="798"/>
        <v>0</v>
      </c>
      <c r="K1221" s="252">
        <f t="shared" si="798"/>
        <v>0</v>
      </c>
      <c r="L1221" s="252">
        <f t="shared" si="798"/>
        <v>0</v>
      </c>
      <c r="M1221" s="252">
        <f t="shared" si="798"/>
        <v>0</v>
      </c>
      <c r="N1221" s="252">
        <f t="shared" si="798"/>
        <v>0</v>
      </c>
      <c r="O1221" s="252">
        <f t="shared" si="798"/>
        <v>0</v>
      </c>
      <c r="P1221" s="252">
        <f t="shared" si="798"/>
        <v>0</v>
      </c>
      <c r="Q1221" s="252">
        <f t="shared" si="798"/>
        <v>0</v>
      </c>
      <c r="R1221" s="252">
        <f t="shared" si="798"/>
        <v>0</v>
      </c>
    </row>
    <row r="1222" spans="1:18" s="83" customFormat="1" ht="18.75" hidden="1">
      <c r="A1222" s="129" t="s">
        <v>158</v>
      </c>
      <c r="B1222" s="114" t="s">
        <v>153</v>
      </c>
      <c r="C1222" s="115" t="s">
        <v>84</v>
      </c>
      <c r="D1222" s="115" t="s">
        <v>30</v>
      </c>
      <c r="E1222" s="115" t="s">
        <v>221</v>
      </c>
      <c r="F1222" s="128"/>
      <c r="G1222" s="252">
        <f>G1223+G1226+G1229+G1232+G1235+G1238+G1241+G1244+G1247+G1250</f>
        <v>0</v>
      </c>
      <c r="H1222" s="252">
        <f t="shared" ref="H1222:J1222" si="799">H1223+H1226+H1229+H1232+H1235+H1238+H1241+H1244+H1247+H1250</f>
        <v>0</v>
      </c>
      <c r="I1222" s="252">
        <f t="shared" si="799"/>
        <v>0</v>
      </c>
      <c r="J1222" s="252">
        <f t="shared" si="799"/>
        <v>0</v>
      </c>
      <c r="K1222" s="252">
        <f>K1223+K1226+K1229+K1232+K1235+K1238+K1241+K1244+K1247+K1250</f>
        <v>0</v>
      </c>
      <c r="L1222" s="252">
        <f t="shared" ref="L1222:N1222" si="800">L1223+L1226+L1229+L1232+L1235+L1238+L1241+L1244+L1247+L1250</f>
        <v>0</v>
      </c>
      <c r="M1222" s="252">
        <f t="shared" si="800"/>
        <v>0</v>
      </c>
      <c r="N1222" s="252">
        <f t="shared" si="800"/>
        <v>0</v>
      </c>
      <c r="O1222" s="252">
        <f>O1223+O1226+O1229+O1232+O1235+O1238+O1241+O1244+O1247+O1250</f>
        <v>0</v>
      </c>
      <c r="P1222" s="252">
        <f t="shared" ref="P1222:R1222" si="801">P1223+P1226+P1229+P1232+P1235+P1238+P1241+P1244+P1247+P1250</f>
        <v>0</v>
      </c>
      <c r="Q1222" s="252">
        <f t="shared" si="801"/>
        <v>0</v>
      </c>
      <c r="R1222" s="252">
        <f t="shared" si="801"/>
        <v>0</v>
      </c>
    </row>
    <row r="1223" spans="1:18" s="83" customFormat="1" ht="66.75" hidden="1">
      <c r="A1223" s="129" t="s">
        <v>224</v>
      </c>
      <c r="B1223" s="114" t="s">
        <v>153</v>
      </c>
      <c r="C1223" s="89" t="s">
        <v>84</v>
      </c>
      <c r="D1223" s="89" t="s">
        <v>30</v>
      </c>
      <c r="E1223" s="115" t="s">
        <v>225</v>
      </c>
      <c r="F1223" s="124"/>
      <c r="G1223" s="252">
        <f t="shared" ref="G1223:R1224" si="802">G1224</f>
        <v>0</v>
      </c>
      <c r="H1223" s="252">
        <f t="shared" si="802"/>
        <v>0</v>
      </c>
      <c r="I1223" s="252">
        <f t="shared" si="802"/>
        <v>0</v>
      </c>
      <c r="J1223" s="252">
        <f t="shared" si="802"/>
        <v>0</v>
      </c>
      <c r="K1223" s="252">
        <f t="shared" si="802"/>
        <v>0</v>
      </c>
      <c r="L1223" s="252">
        <f t="shared" si="802"/>
        <v>0</v>
      </c>
      <c r="M1223" s="252">
        <f t="shared" si="802"/>
        <v>0</v>
      </c>
      <c r="N1223" s="252">
        <f t="shared" si="802"/>
        <v>0</v>
      </c>
      <c r="O1223" s="252">
        <f t="shared" si="802"/>
        <v>0</v>
      </c>
      <c r="P1223" s="252">
        <f t="shared" si="802"/>
        <v>0</v>
      </c>
      <c r="Q1223" s="252">
        <f t="shared" si="802"/>
        <v>0</v>
      </c>
      <c r="R1223" s="252">
        <f t="shared" si="802"/>
        <v>0</v>
      </c>
    </row>
    <row r="1224" spans="1:18" s="83" customFormat="1" ht="18.75" hidden="1">
      <c r="A1224" s="129" t="s">
        <v>40</v>
      </c>
      <c r="B1224" s="114" t="s">
        <v>153</v>
      </c>
      <c r="C1224" s="89" t="s">
        <v>84</v>
      </c>
      <c r="D1224" s="89" t="s">
        <v>30</v>
      </c>
      <c r="E1224" s="115" t="s">
        <v>225</v>
      </c>
      <c r="F1224" s="124" t="s">
        <v>41</v>
      </c>
      <c r="G1224" s="252">
        <f t="shared" si="802"/>
        <v>0</v>
      </c>
      <c r="H1224" s="252">
        <f t="shared" si="802"/>
        <v>0</v>
      </c>
      <c r="I1224" s="252">
        <f t="shared" si="802"/>
        <v>0</v>
      </c>
      <c r="J1224" s="252">
        <f t="shared" si="802"/>
        <v>0</v>
      </c>
      <c r="K1224" s="252">
        <f t="shared" si="802"/>
        <v>0</v>
      </c>
      <c r="L1224" s="252">
        <f t="shared" si="802"/>
        <v>0</v>
      </c>
      <c r="M1224" s="252">
        <f t="shared" si="802"/>
        <v>0</v>
      </c>
      <c r="N1224" s="252">
        <f t="shared" si="802"/>
        <v>0</v>
      </c>
      <c r="O1224" s="252">
        <f t="shared" si="802"/>
        <v>0</v>
      </c>
      <c r="P1224" s="252">
        <f t="shared" si="802"/>
        <v>0</v>
      </c>
      <c r="Q1224" s="252">
        <f t="shared" si="802"/>
        <v>0</v>
      </c>
      <c r="R1224" s="252">
        <f t="shared" si="802"/>
        <v>0</v>
      </c>
    </row>
    <row r="1225" spans="1:18" s="83" customFormat="1" ht="18.75" hidden="1">
      <c r="A1225" s="129" t="s">
        <v>317</v>
      </c>
      <c r="B1225" s="114" t="s">
        <v>153</v>
      </c>
      <c r="C1225" s="89" t="s">
        <v>84</v>
      </c>
      <c r="D1225" s="89" t="s">
        <v>30</v>
      </c>
      <c r="E1225" s="115" t="s">
        <v>225</v>
      </c>
      <c r="F1225" s="131" t="s">
        <v>159</v>
      </c>
      <c r="G1225" s="252"/>
      <c r="H1225" s="87"/>
      <c r="I1225" s="87"/>
      <c r="J1225" s="87"/>
      <c r="K1225" s="252"/>
      <c r="L1225" s="87"/>
      <c r="M1225" s="87"/>
      <c r="N1225" s="87"/>
      <c r="O1225" s="252"/>
      <c r="P1225" s="87"/>
      <c r="Q1225" s="87"/>
      <c r="R1225" s="87"/>
    </row>
    <row r="1226" spans="1:18" s="83" customFormat="1" ht="83.25" hidden="1">
      <c r="A1226" s="129" t="s">
        <v>395</v>
      </c>
      <c r="B1226" s="114" t="s">
        <v>153</v>
      </c>
      <c r="C1226" s="115" t="s">
        <v>84</v>
      </c>
      <c r="D1226" s="115" t="s">
        <v>30</v>
      </c>
      <c r="E1226" s="115" t="s">
        <v>242</v>
      </c>
      <c r="F1226" s="115"/>
      <c r="G1226" s="252">
        <f t="shared" ref="G1226:R1227" si="803">G1227</f>
        <v>0</v>
      </c>
      <c r="H1226" s="252">
        <f t="shared" si="803"/>
        <v>0</v>
      </c>
      <c r="I1226" s="252">
        <f t="shared" si="803"/>
        <v>0</v>
      </c>
      <c r="J1226" s="252">
        <f t="shared" si="803"/>
        <v>0</v>
      </c>
      <c r="K1226" s="252">
        <f t="shared" si="803"/>
        <v>0</v>
      </c>
      <c r="L1226" s="252">
        <f t="shared" si="803"/>
        <v>0</v>
      </c>
      <c r="M1226" s="252">
        <f t="shared" si="803"/>
        <v>0</v>
      </c>
      <c r="N1226" s="252">
        <f t="shared" si="803"/>
        <v>0</v>
      </c>
      <c r="O1226" s="252">
        <f t="shared" si="803"/>
        <v>0</v>
      </c>
      <c r="P1226" s="252">
        <f t="shared" si="803"/>
        <v>0</v>
      </c>
      <c r="Q1226" s="252">
        <f t="shared" si="803"/>
        <v>0</v>
      </c>
      <c r="R1226" s="252">
        <f t="shared" si="803"/>
        <v>0</v>
      </c>
    </row>
    <row r="1227" spans="1:18" s="83" customFormat="1" ht="18.75" hidden="1">
      <c r="A1227" s="129" t="s">
        <v>40</v>
      </c>
      <c r="B1227" s="114" t="s">
        <v>153</v>
      </c>
      <c r="C1227" s="115" t="s">
        <v>84</v>
      </c>
      <c r="D1227" s="115" t="s">
        <v>30</v>
      </c>
      <c r="E1227" s="115" t="s">
        <v>242</v>
      </c>
      <c r="F1227" s="115" t="s">
        <v>41</v>
      </c>
      <c r="G1227" s="252">
        <f t="shared" si="803"/>
        <v>0</v>
      </c>
      <c r="H1227" s="252">
        <f t="shared" si="803"/>
        <v>0</v>
      </c>
      <c r="I1227" s="252">
        <f t="shared" si="803"/>
        <v>0</v>
      </c>
      <c r="J1227" s="252">
        <f t="shared" si="803"/>
        <v>0</v>
      </c>
      <c r="K1227" s="252">
        <f t="shared" si="803"/>
        <v>0</v>
      </c>
      <c r="L1227" s="252">
        <f t="shared" si="803"/>
        <v>0</v>
      </c>
      <c r="M1227" s="252">
        <f t="shared" si="803"/>
        <v>0</v>
      </c>
      <c r="N1227" s="252">
        <f t="shared" si="803"/>
        <v>0</v>
      </c>
      <c r="O1227" s="252">
        <f t="shared" si="803"/>
        <v>0</v>
      </c>
      <c r="P1227" s="252">
        <f t="shared" si="803"/>
        <v>0</v>
      </c>
      <c r="Q1227" s="252">
        <f t="shared" si="803"/>
        <v>0</v>
      </c>
      <c r="R1227" s="252">
        <f t="shared" si="803"/>
        <v>0</v>
      </c>
    </row>
    <row r="1228" spans="1:18" s="83" customFormat="1" ht="18.75" hidden="1">
      <c r="A1228" s="129" t="s">
        <v>317</v>
      </c>
      <c r="B1228" s="114" t="s">
        <v>153</v>
      </c>
      <c r="C1228" s="115" t="s">
        <v>84</v>
      </c>
      <c r="D1228" s="115" t="s">
        <v>30</v>
      </c>
      <c r="E1228" s="115" t="s">
        <v>242</v>
      </c>
      <c r="F1228" s="85" t="s">
        <v>159</v>
      </c>
      <c r="G1228" s="252"/>
      <c r="H1228" s="87"/>
      <c r="I1228" s="87"/>
      <c r="J1228" s="87"/>
      <c r="K1228" s="252"/>
      <c r="L1228" s="87"/>
      <c r="M1228" s="87"/>
      <c r="N1228" s="87"/>
      <c r="O1228" s="252"/>
      <c r="P1228" s="87"/>
      <c r="Q1228" s="87"/>
      <c r="R1228" s="87"/>
    </row>
    <row r="1229" spans="1:18" s="83" customFormat="1" ht="50.25" hidden="1">
      <c r="A1229" s="129" t="s">
        <v>396</v>
      </c>
      <c r="B1229" s="114" t="s">
        <v>153</v>
      </c>
      <c r="C1229" s="115" t="s">
        <v>84</v>
      </c>
      <c r="D1229" s="115" t="s">
        <v>30</v>
      </c>
      <c r="E1229" s="115" t="s">
        <v>397</v>
      </c>
      <c r="F1229" s="85"/>
      <c r="G1229" s="252">
        <f t="shared" ref="G1229:R1230" si="804">G1230</f>
        <v>0</v>
      </c>
      <c r="H1229" s="252">
        <f t="shared" si="804"/>
        <v>0</v>
      </c>
      <c r="I1229" s="252">
        <f t="shared" si="804"/>
        <v>0</v>
      </c>
      <c r="J1229" s="252">
        <f t="shared" si="804"/>
        <v>0</v>
      </c>
      <c r="K1229" s="252">
        <f t="shared" si="804"/>
        <v>0</v>
      </c>
      <c r="L1229" s="252">
        <f t="shared" si="804"/>
        <v>0</v>
      </c>
      <c r="M1229" s="252">
        <f t="shared" si="804"/>
        <v>0</v>
      </c>
      <c r="N1229" s="252">
        <f t="shared" si="804"/>
        <v>0</v>
      </c>
      <c r="O1229" s="252">
        <f t="shared" si="804"/>
        <v>0</v>
      </c>
      <c r="P1229" s="252">
        <f t="shared" si="804"/>
        <v>0</v>
      </c>
      <c r="Q1229" s="252">
        <f t="shared" si="804"/>
        <v>0</v>
      </c>
      <c r="R1229" s="252">
        <f t="shared" si="804"/>
        <v>0</v>
      </c>
    </row>
    <row r="1230" spans="1:18" s="83" customFormat="1" ht="18.75" hidden="1">
      <c r="A1230" s="129" t="s">
        <v>40</v>
      </c>
      <c r="B1230" s="114" t="s">
        <v>153</v>
      </c>
      <c r="C1230" s="115" t="s">
        <v>84</v>
      </c>
      <c r="D1230" s="115" t="s">
        <v>30</v>
      </c>
      <c r="E1230" s="115" t="s">
        <v>397</v>
      </c>
      <c r="F1230" s="115" t="s">
        <v>41</v>
      </c>
      <c r="G1230" s="252">
        <f t="shared" si="804"/>
        <v>0</v>
      </c>
      <c r="H1230" s="252">
        <f t="shared" si="804"/>
        <v>0</v>
      </c>
      <c r="I1230" s="252">
        <f t="shared" si="804"/>
        <v>0</v>
      </c>
      <c r="J1230" s="252">
        <f t="shared" si="804"/>
        <v>0</v>
      </c>
      <c r="K1230" s="252">
        <f t="shared" si="804"/>
        <v>0</v>
      </c>
      <c r="L1230" s="252">
        <f t="shared" si="804"/>
        <v>0</v>
      </c>
      <c r="M1230" s="252">
        <f t="shared" si="804"/>
        <v>0</v>
      </c>
      <c r="N1230" s="252">
        <f t="shared" si="804"/>
        <v>0</v>
      </c>
      <c r="O1230" s="252">
        <f t="shared" si="804"/>
        <v>0</v>
      </c>
      <c r="P1230" s="252">
        <f t="shared" si="804"/>
        <v>0</v>
      </c>
      <c r="Q1230" s="252">
        <f t="shared" si="804"/>
        <v>0</v>
      </c>
      <c r="R1230" s="252">
        <f t="shared" si="804"/>
        <v>0</v>
      </c>
    </row>
    <row r="1231" spans="1:18" s="83" customFormat="1" ht="18.75" hidden="1">
      <c r="A1231" s="129" t="s">
        <v>317</v>
      </c>
      <c r="B1231" s="114" t="s">
        <v>153</v>
      </c>
      <c r="C1231" s="115" t="s">
        <v>84</v>
      </c>
      <c r="D1231" s="115" t="s">
        <v>30</v>
      </c>
      <c r="E1231" s="115" t="s">
        <v>397</v>
      </c>
      <c r="F1231" s="85" t="s">
        <v>159</v>
      </c>
      <c r="G1231" s="252"/>
      <c r="H1231" s="87"/>
      <c r="I1231" s="87"/>
      <c r="J1231" s="87"/>
      <c r="K1231" s="252"/>
      <c r="L1231" s="87"/>
      <c r="M1231" s="87"/>
      <c r="N1231" s="87"/>
      <c r="O1231" s="252"/>
      <c r="P1231" s="87"/>
      <c r="Q1231" s="87"/>
      <c r="R1231" s="87"/>
    </row>
    <row r="1232" spans="1:18" s="83" customFormat="1" ht="84" hidden="1">
      <c r="A1232" s="129" t="s">
        <v>381</v>
      </c>
      <c r="B1232" s="114" t="s">
        <v>153</v>
      </c>
      <c r="C1232" s="89" t="s">
        <v>84</v>
      </c>
      <c r="D1232" s="89" t="s">
        <v>30</v>
      </c>
      <c r="E1232" s="88" t="s">
        <v>382</v>
      </c>
      <c r="F1232" s="132"/>
      <c r="G1232" s="252">
        <f t="shared" ref="G1232:R1233" si="805">G1233</f>
        <v>0</v>
      </c>
      <c r="H1232" s="252">
        <f t="shared" si="805"/>
        <v>0</v>
      </c>
      <c r="I1232" s="252">
        <f t="shared" si="805"/>
        <v>0</v>
      </c>
      <c r="J1232" s="252">
        <f t="shared" si="805"/>
        <v>0</v>
      </c>
      <c r="K1232" s="252">
        <f t="shared" si="805"/>
        <v>0</v>
      </c>
      <c r="L1232" s="252">
        <f t="shared" si="805"/>
        <v>0</v>
      </c>
      <c r="M1232" s="252">
        <f t="shared" si="805"/>
        <v>0</v>
      </c>
      <c r="N1232" s="252">
        <f t="shared" si="805"/>
        <v>0</v>
      </c>
      <c r="O1232" s="252">
        <f t="shared" si="805"/>
        <v>0</v>
      </c>
      <c r="P1232" s="252">
        <f t="shared" si="805"/>
        <v>0</v>
      </c>
      <c r="Q1232" s="252">
        <f t="shared" si="805"/>
        <v>0</v>
      </c>
      <c r="R1232" s="252">
        <f t="shared" si="805"/>
        <v>0</v>
      </c>
    </row>
    <row r="1233" spans="1:18" s="83" customFormat="1" ht="18.75" hidden="1">
      <c r="A1233" s="129" t="s">
        <v>40</v>
      </c>
      <c r="B1233" s="114" t="s">
        <v>153</v>
      </c>
      <c r="C1233" s="89" t="s">
        <v>84</v>
      </c>
      <c r="D1233" s="89" t="s">
        <v>30</v>
      </c>
      <c r="E1233" s="88" t="s">
        <v>382</v>
      </c>
      <c r="F1233" s="132">
        <v>300</v>
      </c>
      <c r="G1233" s="252">
        <f t="shared" si="805"/>
        <v>0</v>
      </c>
      <c r="H1233" s="252">
        <f t="shared" si="805"/>
        <v>0</v>
      </c>
      <c r="I1233" s="252">
        <f t="shared" si="805"/>
        <v>0</v>
      </c>
      <c r="J1233" s="252">
        <f t="shared" si="805"/>
        <v>0</v>
      </c>
      <c r="K1233" s="252">
        <f t="shared" si="805"/>
        <v>0</v>
      </c>
      <c r="L1233" s="252">
        <f t="shared" si="805"/>
        <v>0</v>
      </c>
      <c r="M1233" s="252">
        <f t="shared" si="805"/>
        <v>0</v>
      </c>
      <c r="N1233" s="252">
        <f t="shared" si="805"/>
        <v>0</v>
      </c>
      <c r="O1233" s="252">
        <f t="shared" si="805"/>
        <v>0</v>
      </c>
      <c r="P1233" s="252">
        <f t="shared" si="805"/>
        <v>0</v>
      </c>
      <c r="Q1233" s="252">
        <f t="shared" si="805"/>
        <v>0</v>
      </c>
      <c r="R1233" s="252">
        <f t="shared" si="805"/>
        <v>0</v>
      </c>
    </row>
    <row r="1234" spans="1:18" s="83" customFormat="1" ht="18.75" hidden="1">
      <c r="A1234" s="129" t="s">
        <v>317</v>
      </c>
      <c r="B1234" s="114" t="s">
        <v>153</v>
      </c>
      <c r="C1234" s="89" t="s">
        <v>84</v>
      </c>
      <c r="D1234" s="89" t="s">
        <v>30</v>
      </c>
      <c r="E1234" s="88" t="s">
        <v>382</v>
      </c>
      <c r="F1234" s="132">
        <v>310</v>
      </c>
      <c r="G1234" s="252"/>
      <c r="H1234" s="87"/>
      <c r="I1234" s="87"/>
      <c r="J1234" s="87"/>
      <c r="K1234" s="252"/>
      <c r="L1234" s="87"/>
      <c r="M1234" s="87"/>
      <c r="N1234" s="87"/>
      <c r="O1234" s="252"/>
      <c r="P1234" s="87"/>
      <c r="Q1234" s="87"/>
      <c r="R1234" s="87"/>
    </row>
    <row r="1235" spans="1:18" s="83" customFormat="1" ht="33.75" hidden="1">
      <c r="A1235" s="129" t="s">
        <v>383</v>
      </c>
      <c r="B1235" s="114" t="s">
        <v>153</v>
      </c>
      <c r="C1235" s="89" t="s">
        <v>84</v>
      </c>
      <c r="D1235" s="89" t="s">
        <v>30</v>
      </c>
      <c r="E1235" s="88" t="s">
        <v>384</v>
      </c>
      <c r="F1235" s="132"/>
      <c r="G1235" s="252">
        <f t="shared" ref="G1235:R1236" si="806">G1236</f>
        <v>0</v>
      </c>
      <c r="H1235" s="252">
        <f t="shared" si="806"/>
        <v>0</v>
      </c>
      <c r="I1235" s="252">
        <f t="shared" si="806"/>
        <v>0</v>
      </c>
      <c r="J1235" s="252">
        <f t="shared" si="806"/>
        <v>0</v>
      </c>
      <c r="K1235" s="252">
        <f t="shared" si="806"/>
        <v>0</v>
      </c>
      <c r="L1235" s="252">
        <f t="shared" si="806"/>
        <v>0</v>
      </c>
      <c r="M1235" s="252">
        <f t="shared" si="806"/>
        <v>0</v>
      </c>
      <c r="N1235" s="252">
        <f t="shared" si="806"/>
        <v>0</v>
      </c>
      <c r="O1235" s="252">
        <f t="shared" si="806"/>
        <v>0</v>
      </c>
      <c r="P1235" s="252">
        <f t="shared" si="806"/>
        <v>0</v>
      </c>
      <c r="Q1235" s="252">
        <f t="shared" si="806"/>
        <v>0</v>
      </c>
      <c r="R1235" s="252">
        <f t="shared" si="806"/>
        <v>0</v>
      </c>
    </row>
    <row r="1236" spans="1:18" s="83" customFormat="1" ht="18.75" hidden="1">
      <c r="A1236" s="129" t="s">
        <v>40</v>
      </c>
      <c r="B1236" s="114" t="s">
        <v>153</v>
      </c>
      <c r="C1236" s="89" t="s">
        <v>84</v>
      </c>
      <c r="D1236" s="89" t="s">
        <v>30</v>
      </c>
      <c r="E1236" s="88" t="s">
        <v>384</v>
      </c>
      <c r="F1236" s="132">
        <v>300</v>
      </c>
      <c r="G1236" s="252">
        <f t="shared" si="806"/>
        <v>0</v>
      </c>
      <c r="H1236" s="252">
        <f t="shared" si="806"/>
        <v>0</v>
      </c>
      <c r="I1236" s="252">
        <f t="shared" si="806"/>
        <v>0</v>
      </c>
      <c r="J1236" s="252">
        <f t="shared" si="806"/>
        <v>0</v>
      </c>
      <c r="K1236" s="252">
        <f t="shared" si="806"/>
        <v>0</v>
      </c>
      <c r="L1236" s="252">
        <f t="shared" si="806"/>
        <v>0</v>
      </c>
      <c r="M1236" s="252">
        <f t="shared" si="806"/>
        <v>0</v>
      </c>
      <c r="N1236" s="252">
        <f t="shared" si="806"/>
        <v>0</v>
      </c>
      <c r="O1236" s="252">
        <f t="shared" si="806"/>
        <v>0</v>
      </c>
      <c r="P1236" s="252">
        <f t="shared" si="806"/>
        <v>0</v>
      </c>
      <c r="Q1236" s="252">
        <f t="shared" si="806"/>
        <v>0</v>
      </c>
      <c r="R1236" s="252">
        <f t="shared" si="806"/>
        <v>0</v>
      </c>
    </row>
    <row r="1237" spans="1:18" s="83" customFormat="1" ht="18.75" hidden="1">
      <c r="A1237" s="129" t="s">
        <v>317</v>
      </c>
      <c r="B1237" s="114" t="s">
        <v>153</v>
      </c>
      <c r="C1237" s="89" t="s">
        <v>84</v>
      </c>
      <c r="D1237" s="89" t="s">
        <v>30</v>
      </c>
      <c r="E1237" s="88" t="s">
        <v>384</v>
      </c>
      <c r="F1237" s="132">
        <v>310</v>
      </c>
      <c r="G1237" s="252"/>
      <c r="H1237" s="87"/>
      <c r="I1237" s="87"/>
      <c r="J1237" s="87"/>
      <c r="K1237" s="252"/>
      <c r="L1237" s="87"/>
      <c r="M1237" s="87"/>
      <c r="N1237" s="87"/>
      <c r="O1237" s="252"/>
      <c r="P1237" s="87"/>
      <c r="Q1237" s="87"/>
      <c r="R1237" s="87"/>
    </row>
    <row r="1238" spans="1:18" s="83" customFormat="1" ht="83.25" hidden="1">
      <c r="A1238" s="129" t="s">
        <v>385</v>
      </c>
      <c r="B1238" s="114" t="s">
        <v>153</v>
      </c>
      <c r="C1238" s="89" t="s">
        <v>84</v>
      </c>
      <c r="D1238" s="89" t="s">
        <v>30</v>
      </c>
      <c r="E1238" s="88" t="s">
        <v>386</v>
      </c>
      <c r="F1238" s="132"/>
      <c r="G1238" s="252">
        <f t="shared" ref="G1238:R1239" si="807">G1239</f>
        <v>0</v>
      </c>
      <c r="H1238" s="252">
        <f t="shared" si="807"/>
        <v>0</v>
      </c>
      <c r="I1238" s="252">
        <f t="shared" si="807"/>
        <v>0</v>
      </c>
      <c r="J1238" s="252">
        <f t="shared" si="807"/>
        <v>0</v>
      </c>
      <c r="K1238" s="252">
        <f t="shared" si="807"/>
        <v>0</v>
      </c>
      <c r="L1238" s="252">
        <f t="shared" si="807"/>
        <v>0</v>
      </c>
      <c r="M1238" s="252">
        <f t="shared" si="807"/>
        <v>0</v>
      </c>
      <c r="N1238" s="252">
        <f t="shared" si="807"/>
        <v>0</v>
      </c>
      <c r="O1238" s="252">
        <f t="shared" si="807"/>
        <v>0</v>
      </c>
      <c r="P1238" s="252">
        <f t="shared" si="807"/>
        <v>0</v>
      </c>
      <c r="Q1238" s="252">
        <f t="shared" si="807"/>
        <v>0</v>
      </c>
      <c r="R1238" s="252">
        <f t="shared" si="807"/>
        <v>0</v>
      </c>
    </row>
    <row r="1239" spans="1:18" s="83" customFormat="1" ht="18.75" hidden="1">
      <c r="A1239" s="129" t="s">
        <v>40</v>
      </c>
      <c r="B1239" s="114" t="s">
        <v>153</v>
      </c>
      <c r="C1239" s="89" t="s">
        <v>84</v>
      </c>
      <c r="D1239" s="89" t="s">
        <v>30</v>
      </c>
      <c r="E1239" s="88" t="s">
        <v>386</v>
      </c>
      <c r="F1239" s="132">
        <v>300</v>
      </c>
      <c r="G1239" s="252">
        <f t="shared" si="807"/>
        <v>0</v>
      </c>
      <c r="H1239" s="252">
        <f t="shared" si="807"/>
        <v>0</v>
      </c>
      <c r="I1239" s="252">
        <f t="shared" si="807"/>
        <v>0</v>
      </c>
      <c r="J1239" s="252">
        <f t="shared" si="807"/>
        <v>0</v>
      </c>
      <c r="K1239" s="252">
        <f t="shared" si="807"/>
        <v>0</v>
      </c>
      <c r="L1239" s="252">
        <f t="shared" si="807"/>
        <v>0</v>
      </c>
      <c r="M1239" s="252">
        <f t="shared" si="807"/>
        <v>0</v>
      </c>
      <c r="N1239" s="252">
        <f t="shared" si="807"/>
        <v>0</v>
      </c>
      <c r="O1239" s="252">
        <f t="shared" si="807"/>
        <v>0</v>
      </c>
      <c r="P1239" s="252">
        <f t="shared" si="807"/>
        <v>0</v>
      </c>
      <c r="Q1239" s="252">
        <f t="shared" si="807"/>
        <v>0</v>
      </c>
      <c r="R1239" s="252">
        <f t="shared" si="807"/>
        <v>0</v>
      </c>
    </row>
    <row r="1240" spans="1:18" s="83" customFormat="1" ht="18.75" hidden="1">
      <c r="A1240" s="129" t="s">
        <v>317</v>
      </c>
      <c r="B1240" s="114" t="s">
        <v>153</v>
      </c>
      <c r="C1240" s="89" t="s">
        <v>84</v>
      </c>
      <c r="D1240" s="89" t="s">
        <v>30</v>
      </c>
      <c r="E1240" s="88" t="s">
        <v>386</v>
      </c>
      <c r="F1240" s="132">
        <v>310</v>
      </c>
      <c r="G1240" s="252"/>
      <c r="H1240" s="87"/>
      <c r="I1240" s="87"/>
      <c r="J1240" s="87"/>
      <c r="K1240" s="252"/>
      <c r="L1240" s="87"/>
      <c r="M1240" s="87"/>
      <c r="N1240" s="87"/>
      <c r="O1240" s="252"/>
      <c r="P1240" s="87"/>
      <c r="Q1240" s="87"/>
      <c r="R1240" s="87"/>
    </row>
    <row r="1241" spans="1:18" s="83" customFormat="1" ht="83.25" hidden="1">
      <c r="A1241" s="129" t="s">
        <v>387</v>
      </c>
      <c r="B1241" s="114" t="s">
        <v>153</v>
      </c>
      <c r="C1241" s="89" t="s">
        <v>84</v>
      </c>
      <c r="D1241" s="89" t="s">
        <v>30</v>
      </c>
      <c r="E1241" s="88" t="s">
        <v>388</v>
      </c>
      <c r="F1241" s="132"/>
      <c r="G1241" s="252">
        <f t="shared" ref="G1241:R1242" si="808">G1242</f>
        <v>0</v>
      </c>
      <c r="H1241" s="252">
        <f t="shared" si="808"/>
        <v>0</v>
      </c>
      <c r="I1241" s="252">
        <f t="shared" si="808"/>
        <v>0</v>
      </c>
      <c r="J1241" s="252">
        <f t="shared" si="808"/>
        <v>0</v>
      </c>
      <c r="K1241" s="252">
        <f t="shared" si="808"/>
        <v>0</v>
      </c>
      <c r="L1241" s="252">
        <f t="shared" si="808"/>
        <v>0</v>
      </c>
      <c r="M1241" s="252">
        <f t="shared" si="808"/>
        <v>0</v>
      </c>
      <c r="N1241" s="252">
        <f t="shared" si="808"/>
        <v>0</v>
      </c>
      <c r="O1241" s="252">
        <f t="shared" si="808"/>
        <v>0</v>
      </c>
      <c r="P1241" s="252">
        <f t="shared" si="808"/>
        <v>0</v>
      </c>
      <c r="Q1241" s="252">
        <f t="shared" si="808"/>
        <v>0</v>
      </c>
      <c r="R1241" s="252">
        <f t="shared" si="808"/>
        <v>0</v>
      </c>
    </row>
    <row r="1242" spans="1:18" s="83" customFormat="1" ht="18.75" hidden="1">
      <c r="A1242" s="129" t="s">
        <v>40</v>
      </c>
      <c r="B1242" s="114" t="s">
        <v>153</v>
      </c>
      <c r="C1242" s="89" t="s">
        <v>84</v>
      </c>
      <c r="D1242" s="89" t="s">
        <v>30</v>
      </c>
      <c r="E1242" s="88" t="s">
        <v>388</v>
      </c>
      <c r="F1242" s="132">
        <v>300</v>
      </c>
      <c r="G1242" s="252">
        <f t="shared" si="808"/>
        <v>0</v>
      </c>
      <c r="H1242" s="252">
        <f t="shared" si="808"/>
        <v>0</v>
      </c>
      <c r="I1242" s="252">
        <f t="shared" si="808"/>
        <v>0</v>
      </c>
      <c r="J1242" s="252">
        <f t="shared" si="808"/>
        <v>0</v>
      </c>
      <c r="K1242" s="252">
        <f t="shared" si="808"/>
        <v>0</v>
      </c>
      <c r="L1242" s="252">
        <f t="shared" si="808"/>
        <v>0</v>
      </c>
      <c r="M1242" s="252">
        <f t="shared" si="808"/>
        <v>0</v>
      </c>
      <c r="N1242" s="252">
        <f t="shared" si="808"/>
        <v>0</v>
      </c>
      <c r="O1242" s="252">
        <f t="shared" si="808"/>
        <v>0</v>
      </c>
      <c r="P1242" s="252">
        <f t="shared" si="808"/>
        <v>0</v>
      </c>
      <c r="Q1242" s="252">
        <f t="shared" si="808"/>
        <v>0</v>
      </c>
      <c r="R1242" s="252">
        <f t="shared" si="808"/>
        <v>0</v>
      </c>
    </row>
    <row r="1243" spans="1:18" s="83" customFormat="1" ht="18.75" hidden="1">
      <c r="A1243" s="129" t="s">
        <v>317</v>
      </c>
      <c r="B1243" s="114" t="s">
        <v>153</v>
      </c>
      <c r="C1243" s="89" t="s">
        <v>84</v>
      </c>
      <c r="D1243" s="89" t="s">
        <v>30</v>
      </c>
      <c r="E1243" s="88" t="s">
        <v>388</v>
      </c>
      <c r="F1243" s="132">
        <v>310</v>
      </c>
      <c r="G1243" s="252"/>
      <c r="H1243" s="87"/>
      <c r="I1243" s="87"/>
      <c r="J1243" s="87"/>
      <c r="K1243" s="252"/>
      <c r="L1243" s="87"/>
      <c r="M1243" s="87"/>
      <c r="N1243" s="87"/>
      <c r="O1243" s="252"/>
      <c r="P1243" s="87"/>
      <c r="Q1243" s="87"/>
      <c r="R1243" s="87"/>
    </row>
    <row r="1244" spans="1:18" s="83" customFormat="1" ht="50.25" hidden="1">
      <c r="A1244" s="129" t="s">
        <v>389</v>
      </c>
      <c r="B1244" s="114" t="s">
        <v>153</v>
      </c>
      <c r="C1244" s="89" t="s">
        <v>84</v>
      </c>
      <c r="D1244" s="89" t="s">
        <v>30</v>
      </c>
      <c r="E1244" s="88" t="s">
        <v>390</v>
      </c>
      <c r="F1244" s="132"/>
      <c r="G1244" s="252">
        <f t="shared" ref="G1244:R1245" si="809">G1245</f>
        <v>0</v>
      </c>
      <c r="H1244" s="252">
        <f t="shared" si="809"/>
        <v>0</v>
      </c>
      <c r="I1244" s="252">
        <f t="shared" si="809"/>
        <v>0</v>
      </c>
      <c r="J1244" s="252">
        <f t="shared" si="809"/>
        <v>0</v>
      </c>
      <c r="K1244" s="252">
        <f t="shared" si="809"/>
        <v>0</v>
      </c>
      <c r="L1244" s="252">
        <f t="shared" si="809"/>
        <v>0</v>
      </c>
      <c r="M1244" s="252">
        <f t="shared" si="809"/>
        <v>0</v>
      </c>
      <c r="N1244" s="252">
        <f t="shared" si="809"/>
        <v>0</v>
      </c>
      <c r="O1244" s="252">
        <f t="shared" si="809"/>
        <v>0</v>
      </c>
      <c r="P1244" s="252">
        <f t="shared" si="809"/>
        <v>0</v>
      </c>
      <c r="Q1244" s="252">
        <f t="shared" si="809"/>
        <v>0</v>
      </c>
      <c r="R1244" s="252">
        <f t="shared" si="809"/>
        <v>0</v>
      </c>
    </row>
    <row r="1245" spans="1:18" s="83" customFormat="1" ht="18.75" hidden="1">
      <c r="A1245" s="129" t="s">
        <v>40</v>
      </c>
      <c r="B1245" s="114" t="s">
        <v>153</v>
      </c>
      <c r="C1245" s="89" t="s">
        <v>84</v>
      </c>
      <c r="D1245" s="89" t="s">
        <v>30</v>
      </c>
      <c r="E1245" s="88" t="s">
        <v>390</v>
      </c>
      <c r="F1245" s="132">
        <v>300</v>
      </c>
      <c r="G1245" s="252">
        <f t="shared" si="809"/>
        <v>0</v>
      </c>
      <c r="H1245" s="252">
        <f t="shared" si="809"/>
        <v>0</v>
      </c>
      <c r="I1245" s="252">
        <f t="shared" si="809"/>
        <v>0</v>
      </c>
      <c r="J1245" s="252">
        <f t="shared" si="809"/>
        <v>0</v>
      </c>
      <c r="K1245" s="252">
        <f t="shared" si="809"/>
        <v>0</v>
      </c>
      <c r="L1245" s="252">
        <f t="shared" si="809"/>
        <v>0</v>
      </c>
      <c r="M1245" s="252">
        <f t="shared" si="809"/>
        <v>0</v>
      </c>
      <c r="N1245" s="252">
        <f t="shared" si="809"/>
        <v>0</v>
      </c>
      <c r="O1245" s="252">
        <f t="shared" si="809"/>
        <v>0</v>
      </c>
      <c r="P1245" s="252">
        <f t="shared" si="809"/>
        <v>0</v>
      </c>
      <c r="Q1245" s="252">
        <f t="shared" si="809"/>
        <v>0</v>
      </c>
      <c r="R1245" s="252">
        <f t="shared" si="809"/>
        <v>0</v>
      </c>
    </row>
    <row r="1246" spans="1:18" s="83" customFormat="1" ht="18.75" hidden="1">
      <c r="A1246" s="129" t="s">
        <v>317</v>
      </c>
      <c r="B1246" s="114" t="s">
        <v>153</v>
      </c>
      <c r="C1246" s="89" t="s">
        <v>84</v>
      </c>
      <c r="D1246" s="89" t="s">
        <v>30</v>
      </c>
      <c r="E1246" s="88" t="s">
        <v>390</v>
      </c>
      <c r="F1246" s="132">
        <v>310</v>
      </c>
      <c r="G1246" s="252"/>
      <c r="H1246" s="87"/>
      <c r="I1246" s="87"/>
      <c r="J1246" s="87"/>
      <c r="K1246" s="252"/>
      <c r="L1246" s="87"/>
      <c r="M1246" s="87"/>
      <c r="N1246" s="87"/>
      <c r="O1246" s="252"/>
      <c r="P1246" s="87"/>
      <c r="Q1246" s="87"/>
      <c r="R1246" s="87"/>
    </row>
    <row r="1247" spans="1:18" s="83" customFormat="1" ht="50.25" hidden="1">
      <c r="A1247" s="129" t="s">
        <v>391</v>
      </c>
      <c r="B1247" s="114" t="s">
        <v>153</v>
      </c>
      <c r="C1247" s="89" t="s">
        <v>84</v>
      </c>
      <c r="D1247" s="89" t="s">
        <v>30</v>
      </c>
      <c r="E1247" s="88" t="s">
        <v>392</v>
      </c>
      <c r="F1247" s="132"/>
      <c r="G1247" s="252">
        <f t="shared" ref="G1247:R1248" si="810">G1248</f>
        <v>0</v>
      </c>
      <c r="H1247" s="252">
        <f t="shared" si="810"/>
        <v>0</v>
      </c>
      <c r="I1247" s="252">
        <f t="shared" si="810"/>
        <v>0</v>
      </c>
      <c r="J1247" s="252">
        <f t="shared" si="810"/>
        <v>0</v>
      </c>
      <c r="K1247" s="252">
        <f t="shared" si="810"/>
        <v>0</v>
      </c>
      <c r="L1247" s="252">
        <f t="shared" si="810"/>
        <v>0</v>
      </c>
      <c r="M1247" s="252">
        <f t="shared" si="810"/>
        <v>0</v>
      </c>
      <c r="N1247" s="252">
        <f t="shared" si="810"/>
        <v>0</v>
      </c>
      <c r="O1247" s="252">
        <f t="shared" si="810"/>
        <v>0</v>
      </c>
      <c r="P1247" s="252">
        <f t="shared" si="810"/>
        <v>0</v>
      </c>
      <c r="Q1247" s="252">
        <f t="shared" si="810"/>
        <v>0</v>
      </c>
      <c r="R1247" s="252">
        <f t="shared" si="810"/>
        <v>0</v>
      </c>
    </row>
    <row r="1248" spans="1:18" s="83" customFormat="1" ht="18.75" hidden="1">
      <c r="A1248" s="129" t="s">
        <v>40</v>
      </c>
      <c r="B1248" s="114" t="s">
        <v>153</v>
      </c>
      <c r="C1248" s="89" t="s">
        <v>84</v>
      </c>
      <c r="D1248" s="89" t="s">
        <v>30</v>
      </c>
      <c r="E1248" s="88" t="s">
        <v>392</v>
      </c>
      <c r="F1248" s="132">
        <v>300</v>
      </c>
      <c r="G1248" s="252">
        <f t="shared" si="810"/>
        <v>0</v>
      </c>
      <c r="H1248" s="252">
        <f t="shared" si="810"/>
        <v>0</v>
      </c>
      <c r="I1248" s="252">
        <f t="shared" si="810"/>
        <v>0</v>
      </c>
      <c r="J1248" s="252">
        <f t="shared" si="810"/>
        <v>0</v>
      </c>
      <c r="K1248" s="252">
        <f t="shared" si="810"/>
        <v>0</v>
      </c>
      <c r="L1248" s="252">
        <f t="shared" si="810"/>
        <v>0</v>
      </c>
      <c r="M1248" s="252">
        <f t="shared" si="810"/>
        <v>0</v>
      </c>
      <c r="N1248" s="252">
        <f t="shared" si="810"/>
        <v>0</v>
      </c>
      <c r="O1248" s="252">
        <f t="shared" si="810"/>
        <v>0</v>
      </c>
      <c r="P1248" s="252">
        <f t="shared" si="810"/>
        <v>0</v>
      </c>
      <c r="Q1248" s="252">
        <f t="shared" si="810"/>
        <v>0</v>
      </c>
      <c r="R1248" s="252">
        <f t="shared" si="810"/>
        <v>0</v>
      </c>
    </row>
    <row r="1249" spans="1:18" s="83" customFormat="1" ht="18.75" hidden="1">
      <c r="A1249" s="129" t="s">
        <v>317</v>
      </c>
      <c r="B1249" s="114" t="s">
        <v>153</v>
      </c>
      <c r="C1249" s="89" t="s">
        <v>84</v>
      </c>
      <c r="D1249" s="89" t="s">
        <v>30</v>
      </c>
      <c r="E1249" s="88" t="s">
        <v>392</v>
      </c>
      <c r="F1249" s="132">
        <v>310</v>
      </c>
      <c r="G1249" s="252"/>
      <c r="H1249" s="87"/>
      <c r="I1249" s="87"/>
      <c r="J1249" s="87"/>
      <c r="K1249" s="252"/>
      <c r="L1249" s="87"/>
      <c r="M1249" s="87"/>
      <c r="N1249" s="87"/>
      <c r="O1249" s="252"/>
      <c r="P1249" s="87"/>
      <c r="Q1249" s="87"/>
      <c r="R1249" s="87"/>
    </row>
    <row r="1250" spans="1:18" s="83" customFormat="1" ht="50.25" hidden="1">
      <c r="A1250" s="129" t="s">
        <v>393</v>
      </c>
      <c r="B1250" s="114" t="s">
        <v>153</v>
      </c>
      <c r="C1250" s="89" t="s">
        <v>84</v>
      </c>
      <c r="D1250" s="89" t="s">
        <v>30</v>
      </c>
      <c r="E1250" s="88" t="s">
        <v>394</v>
      </c>
      <c r="F1250" s="132"/>
      <c r="G1250" s="252">
        <f t="shared" ref="G1250:R1251" si="811">G1251</f>
        <v>0</v>
      </c>
      <c r="H1250" s="252">
        <f t="shared" si="811"/>
        <v>0</v>
      </c>
      <c r="I1250" s="252">
        <f t="shared" si="811"/>
        <v>0</v>
      </c>
      <c r="J1250" s="252">
        <f t="shared" si="811"/>
        <v>0</v>
      </c>
      <c r="K1250" s="252">
        <f t="shared" si="811"/>
        <v>0</v>
      </c>
      <c r="L1250" s="252">
        <f t="shared" si="811"/>
        <v>0</v>
      </c>
      <c r="M1250" s="252">
        <f t="shared" si="811"/>
        <v>0</v>
      </c>
      <c r="N1250" s="252">
        <f t="shared" si="811"/>
        <v>0</v>
      </c>
      <c r="O1250" s="252">
        <f t="shared" si="811"/>
        <v>0</v>
      </c>
      <c r="P1250" s="252">
        <f t="shared" si="811"/>
        <v>0</v>
      </c>
      <c r="Q1250" s="252">
        <f t="shared" si="811"/>
        <v>0</v>
      </c>
      <c r="R1250" s="252">
        <f t="shared" si="811"/>
        <v>0</v>
      </c>
    </row>
    <row r="1251" spans="1:18" s="83" customFormat="1" ht="18.75" hidden="1">
      <c r="A1251" s="129" t="s">
        <v>40</v>
      </c>
      <c r="B1251" s="89" t="s">
        <v>153</v>
      </c>
      <c r="C1251" s="89" t="s">
        <v>84</v>
      </c>
      <c r="D1251" s="89" t="s">
        <v>30</v>
      </c>
      <c r="E1251" s="88" t="s">
        <v>394</v>
      </c>
      <c r="F1251" s="132">
        <v>300</v>
      </c>
      <c r="G1251" s="252">
        <f t="shared" si="811"/>
        <v>0</v>
      </c>
      <c r="H1251" s="252">
        <f t="shared" si="811"/>
        <v>0</v>
      </c>
      <c r="I1251" s="252">
        <f t="shared" si="811"/>
        <v>0</v>
      </c>
      <c r="J1251" s="252">
        <f t="shared" si="811"/>
        <v>0</v>
      </c>
      <c r="K1251" s="252">
        <f t="shared" si="811"/>
        <v>0</v>
      </c>
      <c r="L1251" s="252">
        <f t="shared" si="811"/>
        <v>0</v>
      </c>
      <c r="M1251" s="252">
        <f t="shared" si="811"/>
        <v>0</v>
      </c>
      <c r="N1251" s="252">
        <f t="shared" si="811"/>
        <v>0</v>
      </c>
      <c r="O1251" s="252">
        <f t="shared" si="811"/>
        <v>0</v>
      </c>
      <c r="P1251" s="252">
        <f t="shared" si="811"/>
        <v>0</v>
      </c>
      <c r="Q1251" s="252">
        <f t="shared" si="811"/>
        <v>0</v>
      </c>
      <c r="R1251" s="252">
        <f t="shared" si="811"/>
        <v>0</v>
      </c>
    </row>
    <row r="1252" spans="1:18" s="83" customFormat="1" ht="18.75" hidden="1">
      <c r="A1252" s="129" t="s">
        <v>317</v>
      </c>
      <c r="B1252" s="89" t="s">
        <v>153</v>
      </c>
      <c r="C1252" s="89" t="s">
        <v>84</v>
      </c>
      <c r="D1252" s="89" t="s">
        <v>30</v>
      </c>
      <c r="E1252" s="88" t="s">
        <v>394</v>
      </c>
      <c r="F1252" s="132">
        <v>310</v>
      </c>
      <c r="G1252" s="252"/>
      <c r="H1252" s="87"/>
      <c r="I1252" s="87"/>
      <c r="J1252" s="87"/>
      <c r="K1252" s="252"/>
      <c r="L1252" s="87"/>
      <c r="M1252" s="87"/>
      <c r="N1252" s="87"/>
      <c r="O1252" s="252"/>
      <c r="P1252" s="87"/>
      <c r="Q1252" s="87"/>
      <c r="R1252" s="87"/>
    </row>
    <row r="1253" spans="1:18" s="83" customFormat="1" hidden="1">
      <c r="A1253" s="123"/>
      <c r="B1253" s="115"/>
      <c r="C1253" s="115"/>
      <c r="D1253" s="115"/>
      <c r="E1253" s="115"/>
      <c r="F1253" s="115"/>
      <c r="G1253" s="87"/>
      <c r="H1253" s="87"/>
      <c r="I1253" s="87"/>
      <c r="J1253" s="87"/>
      <c r="K1253" s="87"/>
      <c r="L1253" s="87"/>
      <c r="M1253" s="87"/>
      <c r="N1253" s="87"/>
      <c r="O1253" s="87"/>
      <c r="P1253" s="87"/>
      <c r="Q1253" s="87"/>
      <c r="R1253" s="87"/>
    </row>
    <row r="1254" spans="1:18" s="83" customFormat="1" ht="37.5" hidden="1">
      <c r="A1254" s="118" t="s">
        <v>106</v>
      </c>
      <c r="B1254" s="119" t="s">
        <v>153</v>
      </c>
      <c r="C1254" s="119" t="s">
        <v>84</v>
      </c>
      <c r="D1254" s="119" t="s">
        <v>1</v>
      </c>
      <c r="E1254" s="119"/>
      <c r="F1254" s="119"/>
      <c r="G1254" s="251">
        <f>G1255</f>
        <v>0</v>
      </c>
      <c r="H1254" s="251">
        <f t="shared" ref="H1254:R1254" si="812">H1255</f>
        <v>0</v>
      </c>
      <c r="I1254" s="251">
        <f t="shared" si="812"/>
        <v>0</v>
      </c>
      <c r="J1254" s="251">
        <f t="shared" si="812"/>
        <v>0</v>
      </c>
      <c r="K1254" s="251">
        <f>K1255</f>
        <v>0</v>
      </c>
      <c r="L1254" s="251">
        <f t="shared" si="812"/>
        <v>0</v>
      </c>
      <c r="M1254" s="251">
        <f t="shared" si="812"/>
        <v>0</v>
      </c>
      <c r="N1254" s="251">
        <f t="shared" si="812"/>
        <v>0</v>
      </c>
      <c r="O1254" s="251">
        <f>O1255</f>
        <v>0</v>
      </c>
      <c r="P1254" s="251">
        <f t="shared" si="812"/>
        <v>0</v>
      </c>
      <c r="Q1254" s="251">
        <f t="shared" si="812"/>
        <v>0</v>
      </c>
      <c r="R1254" s="251">
        <f t="shared" si="812"/>
        <v>0</v>
      </c>
    </row>
    <row r="1255" spans="1:18" s="83" customFormat="1" ht="49.5" hidden="1">
      <c r="A1255" s="129" t="s">
        <v>380</v>
      </c>
      <c r="B1255" s="133" t="s">
        <v>153</v>
      </c>
      <c r="C1255" s="133" t="s">
        <v>84</v>
      </c>
      <c r="D1255" s="133" t="s">
        <v>1</v>
      </c>
      <c r="E1255" s="133" t="s">
        <v>217</v>
      </c>
      <c r="F1255" s="133"/>
      <c r="G1255" s="253">
        <f t="shared" ref="G1255:R1258" si="813">G1256</f>
        <v>0</v>
      </c>
      <c r="H1255" s="253">
        <f t="shared" si="813"/>
        <v>0</v>
      </c>
      <c r="I1255" s="253">
        <f t="shared" si="813"/>
        <v>0</v>
      </c>
      <c r="J1255" s="253">
        <f t="shared" si="813"/>
        <v>0</v>
      </c>
      <c r="K1255" s="253">
        <f t="shared" si="813"/>
        <v>0</v>
      </c>
      <c r="L1255" s="253">
        <f t="shared" si="813"/>
        <v>0</v>
      </c>
      <c r="M1255" s="253">
        <f t="shared" si="813"/>
        <v>0</v>
      </c>
      <c r="N1255" s="253">
        <f t="shared" si="813"/>
        <v>0</v>
      </c>
      <c r="O1255" s="253">
        <f t="shared" si="813"/>
        <v>0</v>
      </c>
      <c r="P1255" s="253">
        <f t="shared" si="813"/>
        <v>0</v>
      </c>
      <c r="Q1255" s="253">
        <f t="shared" si="813"/>
        <v>0</v>
      </c>
      <c r="R1255" s="253">
        <f t="shared" si="813"/>
        <v>0</v>
      </c>
    </row>
    <row r="1256" spans="1:18" s="83" customFormat="1" hidden="1">
      <c r="A1256" s="129" t="s">
        <v>15</v>
      </c>
      <c r="B1256" s="133" t="s">
        <v>153</v>
      </c>
      <c r="C1256" s="133" t="s">
        <v>84</v>
      </c>
      <c r="D1256" s="133" t="s">
        <v>1</v>
      </c>
      <c r="E1256" s="133" t="s">
        <v>218</v>
      </c>
      <c r="F1256" s="133"/>
      <c r="G1256" s="253">
        <f t="shared" si="813"/>
        <v>0</v>
      </c>
      <c r="H1256" s="253">
        <f t="shared" si="813"/>
        <v>0</v>
      </c>
      <c r="I1256" s="253">
        <f t="shared" si="813"/>
        <v>0</v>
      </c>
      <c r="J1256" s="253">
        <f t="shared" si="813"/>
        <v>0</v>
      </c>
      <c r="K1256" s="253">
        <f t="shared" si="813"/>
        <v>0</v>
      </c>
      <c r="L1256" s="253">
        <f t="shared" si="813"/>
        <v>0</v>
      </c>
      <c r="M1256" s="253">
        <f t="shared" si="813"/>
        <v>0</v>
      </c>
      <c r="N1256" s="253">
        <f t="shared" si="813"/>
        <v>0</v>
      </c>
      <c r="O1256" s="253">
        <f t="shared" si="813"/>
        <v>0</v>
      </c>
      <c r="P1256" s="253">
        <f t="shared" si="813"/>
        <v>0</v>
      </c>
      <c r="Q1256" s="253">
        <f t="shared" si="813"/>
        <v>0</v>
      </c>
      <c r="R1256" s="253">
        <f t="shared" si="813"/>
        <v>0</v>
      </c>
    </row>
    <row r="1257" spans="1:18" s="83" customFormat="1" hidden="1">
      <c r="A1257" s="129" t="s">
        <v>135</v>
      </c>
      <c r="B1257" s="133" t="s">
        <v>153</v>
      </c>
      <c r="C1257" s="133" t="s">
        <v>84</v>
      </c>
      <c r="D1257" s="133" t="s">
        <v>1</v>
      </c>
      <c r="E1257" s="133" t="s">
        <v>219</v>
      </c>
      <c r="F1257" s="133"/>
      <c r="G1257" s="253">
        <f t="shared" si="813"/>
        <v>0</v>
      </c>
      <c r="H1257" s="253">
        <f t="shared" si="813"/>
        <v>0</v>
      </c>
      <c r="I1257" s="253">
        <f t="shared" si="813"/>
        <v>0</v>
      </c>
      <c r="J1257" s="253">
        <f t="shared" si="813"/>
        <v>0</v>
      </c>
      <c r="K1257" s="253">
        <f t="shared" si="813"/>
        <v>0</v>
      </c>
      <c r="L1257" s="253">
        <f t="shared" si="813"/>
        <v>0</v>
      </c>
      <c r="M1257" s="253">
        <f t="shared" si="813"/>
        <v>0</v>
      </c>
      <c r="N1257" s="253">
        <f t="shared" si="813"/>
        <v>0</v>
      </c>
      <c r="O1257" s="253">
        <f t="shared" si="813"/>
        <v>0</v>
      </c>
      <c r="P1257" s="253">
        <f t="shared" si="813"/>
        <v>0</v>
      </c>
      <c r="Q1257" s="253">
        <f t="shared" si="813"/>
        <v>0</v>
      </c>
      <c r="R1257" s="253">
        <f t="shared" si="813"/>
        <v>0</v>
      </c>
    </row>
    <row r="1258" spans="1:18" s="83" customFormat="1" ht="33" hidden="1">
      <c r="A1258" s="129" t="s">
        <v>32</v>
      </c>
      <c r="B1258" s="133" t="s">
        <v>153</v>
      </c>
      <c r="C1258" s="133" t="s">
        <v>84</v>
      </c>
      <c r="D1258" s="133" t="s">
        <v>1</v>
      </c>
      <c r="E1258" s="133" t="s">
        <v>219</v>
      </c>
      <c r="F1258" s="133" t="s">
        <v>33</v>
      </c>
      <c r="G1258" s="253">
        <f t="shared" si="813"/>
        <v>0</v>
      </c>
      <c r="H1258" s="253">
        <f t="shared" si="813"/>
        <v>0</v>
      </c>
      <c r="I1258" s="253">
        <f t="shared" si="813"/>
        <v>0</v>
      </c>
      <c r="J1258" s="253">
        <f t="shared" si="813"/>
        <v>0</v>
      </c>
      <c r="K1258" s="253">
        <f t="shared" si="813"/>
        <v>0</v>
      </c>
      <c r="L1258" s="253">
        <f t="shared" si="813"/>
        <v>0</v>
      </c>
      <c r="M1258" s="253">
        <f t="shared" si="813"/>
        <v>0</v>
      </c>
      <c r="N1258" s="253">
        <f t="shared" si="813"/>
        <v>0</v>
      </c>
      <c r="O1258" s="253">
        <f t="shared" si="813"/>
        <v>0</v>
      </c>
      <c r="P1258" s="253">
        <f t="shared" si="813"/>
        <v>0</v>
      </c>
      <c r="Q1258" s="253">
        <f t="shared" si="813"/>
        <v>0</v>
      </c>
      <c r="R1258" s="253">
        <f t="shared" si="813"/>
        <v>0</v>
      </c>
    </row>
    <row r="1259" spans="1:18" s="83" customFormat="1" hidden="1">
      <c r="A1259" s="129" t="s">
        <v>94</v>
      </c>
      <c r="B1259" s="133" t="s">
        <v>153</v>
      </c>
      <c r="C1259" s="133" t="s">
        <v>84</v>
      </c>
      <c r="D1259" s="133" t="s">
        <v>1</v>
      </c>
      <c r="E1259" s="133" t="s">
        <v>219</v>
      </c>
      <c r="F1259" s="134">
        <v>620</v>
      </c>
      <c r="G1259" s="87"/>
      <c r="H1259" s="87"/>
      <c r="I1259" s="87"/>
      <c r="J1259" s="187"/>
      <c r="K1259" s="87"/>
      <c r="L1259" s="87"/>
      <c r="M1259" s="87"/>
      <c r="N1259" s="187"/>
      <c r="O1259" s="87">
        <f>G1259+K1259</f>
        <v>0</v>
      </c>
      <c r="P1259" s="87">
        <f>H1259+L1259</f>
        <v>0</v>
      </c>
      <c r="Q1259" s="87">
        <f>I1259+M1259</f>
        <v>0</v>
      </c>
      <c r="R1259" s="87">
        <f>J1259+N1259</f>
        <v>0</v>
      </c>
    </row>
    <row r="1260" spans="1:18" s="83" customFormat="1" hidden="1">
      <c r="A1260" s="129"/>
      <c r="B1260" s="133"/>
      <c r="C1260" s="133"/>
      <c r="D1260" s="133"/>
      <c r="E1260" s="133"/>
      <c r="F1260" s="134"/>
      <c r="G1260" s="87"/>
      <c r="H1260" s="87"/>
      <c r="I1260" s="87"/>
      <c r="J1260" s="187"/>
      <c r="K1260" s="87"/>
      <c r="L1260" s="87"/>
      <c r="M1260" s="87"/>
      <c r="N1260" s="187"/>
      <c r="O1260" s="87"/>
      <c r="P1260" s="87"/>
      <c r="Q1260" s="87"/>
      <c r="R1260" s="187"/>
    </row>
    <row r="1261" spans="1:18" ht="40.5">
      <c r="A1261" s="71" t="s">
        <v>703</v>
      </c>
      <c r="B1261" s="72">
        <v>922</v>
      </c>
      <c r="C1261" s="72"/>
      <c r="D1261" s="72"/>
      <c r="E1261" s="72"/>
      <c r="F1261" s="72"/>
      <c r="G1261" s="257"/>
      <c r="H1261" s="257"/>
      <c r="I1261" s="257"/>
      <c r="J1261" s="257"/>
      <c r="K1261" s="257">
        <f>K1263</f>
        <v>21768</v>
      </c>
      <c r="L1261" s="257">
        <f t="shared" ref="L1261:R1261" si="814">L1263</f>
        <v>0</v>
      </c>
      <c r="M1261" s="257">
        <f t="shared" si="814"/>
        <v>21810</v>
      </c>
      <c r="N1261" s="257">
        <f t="shared" si="814"/>
        <v>0</v>
      </c>
      <c r="O1261" s="257">
        <f t="shared" si="814"/>
        <v>21768</v>
      </c>
      <c r="P1261" s="257">
        <f t="shared" si="814"/>
        <v>0</v>
      </c>
      <c r="Q1261" s="257">
        <f t="shared" si="814"/>
        <v>21810</v>
      </c>
      <c r="R1261" s="257">
        <f t="shared" si="814"/>
        <v>0</v>
      </c>
    </row>
    <row r="1262" spans="1:18" s="83" customFormat="1">
      <c r="A1262" s="92"/>
      <c r="B1262" s="75"/>
      <c r="C1262" s="34"/>
      <c r="D1262" s="34"/>
      <c r="E1262" s="34"/>
      <c r="F1262" s="10"/>
      <c r="G1262" s="226"/>
      <c r="H1262" s="226"/>
      <c r="I1262" s="226"/>
      <c r="J1262" s="226"/>
      <c r="K1262" s="9"/>
      <c r="L1262" s="9"/>
      <c r="M1262" s="9"/>
      <c r="N1262" s="9"/>
      <c r="O1262" s="9"/>
      <c r="P1262" s="9"/>
      <c r="Q1262" s="9"/>
      <c r="R1262" s="9"/>
    </row>
    <row r="1263" spans="1:18" ht="70.5" customHeight="1">
      <c r="A1263" s="73" t="s">
        <v>24</v>
      </c>
      <c r="B1263" s="74">
        <v>922</v>
      </c>
      <c r="C1263" s="74" t="s">
        <v>13</v>
      </c>
      <c r="D1263" s="74" t="s">
        <v>1</v>
      </c>
      <c r="E1263" s="74"/>
      <c r="F1263" s="74"/>
      <c r="G1263" s="246"/>
      <c r="H1263" s="246"/>
      <c r="I1263" s="246"/>
      <c r="J1263" s="246"/>
      <c r="K1263" s="254">
        <f>K1264</f>
        <v>21768</v>
      </c>
      <c r="L1263" s="254">
        <f t="shared" ref="L1263:R1263" si="815">L1264</f>
        <v>0</v>
      </c>
      <c r="M1263" s="254">
        <f t="shared" si="815"/>
        <v>21810</v>
      </c>
      <c r="N1263" s="254">
        <f t="shared" si="815"/>
        <v>0</v>
      </c>
      <c r="O1263" s="254">
        <f t="shared" si="815"/>
        <v>21768</v>
      </c>
      <c r="P1263" s="254">
        <f t="shared" si="815"/>
        <v>0</v>
      </c>
      <c r="Q1263" s="254">
        <f t="shared" si="815"/>
        <v>21810</v>
      </c>
      <c r="R1263" s="254">
        <f t="shared" si="815"/>
        <v>0</v>
      </c>
    </row>
    <row r="1264" spans="1:18" s="83" customFormat="1">
      <c r="A1264" s="12" t="s">
        <v>17</v>
      </c>
      <c r="B1264" s="45">
        <v>922</v>
      </c>
      <c r="C1264" s="10" t="s">
        <v>13</v>
      </c>
      <c r="D1264" s="10" t="s">
        <v>1</v>
      </c>
      <c r="E1264" s="10" t="s">
        <v>55</v>
      </c>
      <c r="F1264" s="10"/>
      <c r="G1264" s="226">
        <f>G1265</f>
        <v>0</v>
      </c>
      <c r="H1264" s="226">
        <f t="shared" ref="H1264:R1264" si="816">H1265</f>
        <v>0</v>
      </c>
      <c r="I1264" s="226">
        <f t="shared" si="816"/>
        <v>0</v>
      </c>
      <c r="J1264" s="226">
        <f t="shared" si="816"/>
        <v>0</v>
      </c>
      <c r="K1264" s="9">
        <f t="shared" si="816"/>
        <v>21768</v>
      </c>
      <c r="L1264" s="9">
        <f t="shared" si="816"/>
        <v>0</v>
      </c>
      <c r="M1264" s="9">
        <f t="shared" si="816"/>
        <v>21810</v>
      </c>
      <c r="N1264" s="9">
        <f t="shared" si="816"/>
        <v>0</v>
      </c>
      <c r="O1264" s="9">
        <f t="shared" si="816"/>
        <v>21768</v>
      </c>
      <c r="P1264" s="9">
        <f t="shared" si="816"/>
        <v>0</v>
      </c>
      <c r="Q1264" s="9">
        <f t="shared" si="816"/>
        <v>21810</v>
      </c>
      <c r="R1264" s="9">
        <f t="shared" si="816"/>
        <v>0</v>
      </c>
    </row>
    <row r="1265" spans="1:18" s="83" customFormat="1" ht="33">
      <c r="A1265" s="12" t="s">
        <v>25</v>
      </c>
      <c r="B1265" s="45">
        <v>922</v>
      </c>
      <c r="C1265" s="10" t="s">
        <v>13</v>
      </c>
      <c r="D1265" s="10" t="s">
        <v>1</v>
      </c>
      <c r="E1265" s="10" t="s">
        <v>56</v>
      </c>
      <c r="F1265" s="10"/>
      <c r="G1265" s="226">
        <f>G1266+G1273</f>
        <v>0</v>
      </c>
      <c r="H1265" s="226">
        <f t="shared" ref="H1265:R1265" si="817">H1266+H1273</f>
        <v>0</v>
      </c>
      <c r="I1265" s="226">
        <f t="shared" si="817"/>
        <v>0</v>
      </c>
      <c r="J1265" s="226">
        <f t="shared" si="817"/>
        <v>0</v>
      </c>
      <c r="K1265" s="9">
        <f t="shared" si="817"/>
        <v>21768</v>
      </c>
      <c r="L1265" s="9">
        <f t="shared" si="817"/>
        <v>0</v>
      </c>
      <c r="M1265" s="9">
        <f t="shared" si="817"/>
        <v>21810</v>
      </c>
      <c r="N1265" s="9">
        <f t="shared" si="817"/>
        <v>0</v>
      </c>
      <c r="O1265" s="9">
        <f t="shared" si="817"/>
        <v>21768</v>
      </c>
      <c r="P1265" s="9">
        <f t="shared" si="817"/>
        <v>0</v>
      </c>
      <c r="Q1265" s="9">
        <f t="shared" si="817"/>
        <v>21810</v>
      </c>
      <c r="R1265" s="9">
        <f t="shared" si="817"/>
        <v>0</v>
      </c>
    </row>
    <row r="1266" spans="1:18" s="83" customFormat="1">
      <c r="A1266" s="12" t="s">
        <v>23</v>
      </c>
      <c r="B1266" s="45">
        <v>922</v>
      </c>
      <c r="C1266" s="10" t="s">
        <v>13</v>
      </c>
      <c r="D1266" s="10" t="s">
        <v>1</v>
      </c>
      <c r="E1266" s="10" t="s">
        <v>59</v>
      </c>
      <c r="F1266" s="10"/>
      <c r="G1266" s="226">
        <f>G1268+G1270+G1272</f>
        <v>0</v>
      </c>
      <c r="H1266" s="226">
        <f t="shared" ref="H1266:R1266" si="818">H1268+H1270+H1272</f>
        <v>0</v>
      </c>
      <c r="I1266" s="226">
        <f t="shared" si="818"/>
        <v>0</v>
      </c>
      <c r="J1266" s="226">
        <f t="shared" si="818"/>
        <v>0</v>
      </c>
      <c r="K1266" s="9">
        <f t="shared" si="818"/>
        <v>15258</v>
      </c>
      <c r="L1266" s="9">
        <f t="shared" si="818"/>
        <v>0</v>
      </c>
      <c r="M1266" s="9">
        <f t="shared" si="818"/>
        <v>15300</v>
      </c>
      <c r="N1266" s="9">
        <f t="shared" si="818"/>
        <v>0</v>
      </c>
      <c r="O1266" s="9">
        <f t="shared" si="818"/>
        <v>15258</v>
      </c>
      <c r="P1266" s="9">
        <f t="shared" si="818"/>
        <v>0</v>
      </c>
      <c r="Q1266" s="9">
        <f t="shared" si="818"/>
        <v>15300</v>
      </c>
      <c r="R1266" s="9">
        <f t="shared" si="818"/>
        <v>0</v>
      </c>
    </row>
    <row r="1267" spans="1:18" s="83" customFormat="1" ht="82.5">
      <c r="A1267" s="12" t="s">
        <v>341</v>
      </c>
      <c r="B1267" s="45">
        <v>922</v>
      </c>
      <c r="C1267" s="10" t="s">
        <v>13</v>
      </c>
      <c r="D1267" s="10" t="s">
        <v>1</v>
      </c>
      <c r="E1267" s="10" t="s">
        <v>59</v>
      </c>
      <c r="F1267" s="10" t="s">
        <v>22</v>
      </c>
      <c r="G1267" s="226">
        <f>G1268</f>
        <v>0</v>
      </c>
      <c r="H1267" s="226">
        <f t="shared" ref="H1267:R1267" si="819">H1268</f>
        <v>0</v>
      </c>
      <c r="I1267" s="226">
        <f t="shared" si="819"/>
        <v>0</v>
      </c>
      <c r="J1267" s="226">
        <f t="shared" si="819"/>
        <v>0</v>
      </c>
      <c r="K1267" s="9">
        <f t="shared" si="819"/>
        <v>13760</v>
      </c>
      <c r="L1267" s="9">
        <f t="shared" si="819"/>
        <v>0</v>
      </c>
      <c r="M1267" s="9">
        <f t="shared" si="819"/>
        <v>13760</v>
      </c>
      <c r="N1267" s="9">
        <f t="shared" si="819"/>
        <v>0</v>
      </c>
      <c r="O1267" s="9">
        <f t="shared" si="819"/>
        <v>13760</v>
      </c>
      <c r="P1267" s="9">
        <f t="shared" si="819"/>
        <v>0</v>
      </c>
      <c r="Q1267" s="9">
        <f t="shared" si="819"/>
        <v>13760</v>
      </c>
      <c r="R1267" s="9">
        <f t="shared" si="819"/>
        <v>0</v>
      </c>
    </row>
    <row r="1268" spans="1:18" s="83" customFormat="1" ht="33">
      <c r="A1268" s="12" t="s">
        <v>43</v>
      </c>
      <c r="B1268" s="45">
        <v>922</v>
      </c>
      <c r="C1268" s="10" t="s">
        <v>13</v>
      </c>
      <c r="D1268" s="10" t="s">
        <v>1</v>
      </c>
      <c r="E1268" s="10" t="s">
        <v>59</v>
      </c>
      <c r="F1268" s="10" t="s">
        <v>49</v>
      </c>
      <c r="G1268" s="226"/>
      <c r="H1268" s="226"/>
      <c r="I1268" s="226"/>
      <c r="J1268" s="226"/>
      <c r="K1268" s="9">
        <f>13559+201</f>
        <v>13760</v>
      </c>
      <c r="L1268" s="9"/>
      <c r="M1268" s="9">
        <f>13559+201</f>
        <v>13760</v>
      </c>
      <c r="N1268" s="9"/>
      <c r="O1268" s="9">
        <f>G1268+K1268</f>
        <v>13760</v>
      </c>
      <c r="P1268" s="9">
        <f>H1268+L1268</f>
        <v>0</v>
      </c>
      <c r="Q1268" s="9">
        <f>I1268+M1268</f>
        <v>13760</v>
      </c>
      <c r="R1268" s="9">
        <f>J1268+N1268</f>
        <v>0</v>
      </c>
    </row>
    <row r="1269" spans="1:18" s="83" customFormat="1" ht="33">
      <c r="A1269" s="12" t="s">
        <v>172</v>
      </c>
      <c r="B1269" s="45">
        <v>922</v>
      </c>
      <c r="C1269" s="10" t="s">
        <v>13</v>
      </c>
      <c r="D1269" s="10" t="s">
        <v>1</v>
      </c>
      <c r="E1269" s="10" t="s">
        <v>59</v>
      </c>
      <c r="F1269" s="10" t="s">
        <v>16</v>
      </c>
      <c r="G1269" s="226">
        <f>G1270</f>
        <v>0</v>
      </c>
      <c r="H1269" s="226">
        <f t="shared" ref="H1269:R1269" si="820">H1270</f>
        <v>0</v>
      </c>
      <c r="I1269" s="226">
        <f t="shared" si="820"/>
        <v>0</v>
      </c>
      <c r="J1269" s="226">
        <f t="shared" si="820"/>
        <v>0</v>
      </c>
      <c r="K1269" s="9">
        <f t="shared" si="820"/>
        <v>1495</v>
      </c>
      <c r="L1269" s="9">
        <f t="shared" si="820"/>
        <v>0</v>
      </c>
      <c r="M1269" s="9">
        <f t="shared" si="820"/>
        <v>1537</v>
      </c>
      <c r="N1269" s="9">
        <f t="shared" si="820"/>
        <v>0</v>
      </c>
      <c r="O1269" s="9">
        <f t="shared" si="820"/>
        <v>1495</v>
      </c>
      <c r="P1269" s="9">
        <f t="shared" si="820"/>
        <v>0</v>
      </c>
      <c r="Q1269" s="9">
        <f t="shared" si="820"/>
        <v>1537</v>
      </c>
      <c r="R1269" s="9">
        <f t="shared" si="820"/>
        <v>0</v>
      </c>
    </row>
    <row r="1270" spans="1:18" s="83" customFormat="1" ht="33">
      <c r="A1270" s="12" t="s">
        <v>44</v>
      </c>
      <c r="B1270" s="45">
        <v>922</v>
      </c>
      <c r="C1270" s="10" t="s">
        <v>13</v>
      </c>
      <c r="D1270" s="10" t="s">
        <v>1</v>
      </c>
      <c r="E1270" s="10" t="s">
        <v>59</v>
      </c>
      <c r="F1270" s="10" t="s">
        <v>51</v>
      </c>
      <c r="G1270" s="226"/>
      <c r="H1270" s="226"/>
      <c r="I1270" s="226"/>
      <c r="J1270" s="226"/>
      <c r="K1270" s="9">
        <f>1467+28</f>
        <v>1495</v>
      </c>
      <c r="L1270" s="9"/>
      <c r="M1270" s="9">
        <f>1509+28</f>
        <v>1537</v>
      </c>
      <c r="N1270" s="9"/>
      <c r="O1270" s="9">
        <f>G1270+K1270</f>
        <v>1495</v>
      </c>
      <c r="P1270" s="9">
        <f>H1270+L1270</f>
        <v>0</v>
      </c>
      <c r="Q1270" s="9">
        <f>I1270+M1270</f>
        <v>1537</v>
      </c>
      <c r="R1270" s="9">
        <f>J1270+N1270</f>
        <v>0</v>
      </c>
    </row>
    <row r="1271" spans="1:18" s="83" customFormat="1">
      <c r="A1271" s="12" t="s">
        <v>19</v>
      </c>
      <c r="B1271" s="45">
        <v>922</v>
      </c>
      <c r="C1271" s="10" t="s">
        <v>13</v>
      </c>
      <c r="D1271" s="10" t="s">
        <v>1</v>
      </c>
      <c r="E1271" s="10" t="s">
        <v>59</v>
      </c>
      <c r="F1271" s="10" t="s">
        <v>20</v>
      </c>
      <c r="G1271" s="226">
        <f>G1272</f>
        <v>0</v>
      </c>
      <c r="H1271" s="226">
        <f t="shared" ref="H1271:R1271" si="821">H1272</f>
        <v>0</v>
      </c>
      <c r="I1271" s="226">
        <f t="shared" si="821"/>
        <v>0</v>
      </c>
      <c r="J1271" s="226">
        <f t="shared" si="821"/>
        <v>0</v>
      </c>
      <c r="K1271" s="9">
        <f t="shared" si="821"/>
        <v>3</v>
      </c>
      <c r="L1271" s="9">
        <f t="shared" si="821"/>
        <v>0</v>
      </c>
      <c r="M1271" s="9">
        <f t="shared" si="821"/>
        <v>3</v>
      </c>
      <c r="N1271" s="9">
        <f t="shared" si="821"/>
        <v>0</v>
      </c>
      <c r="O1271" s="9">
        <f t="shared" si="821"/>
        <v>3</v>
      </c>
      <c r="P1271" s="9">
        <f t="shared" si="821"/>
        <v>0</v>
      </c>
      <c r="Q1271" s="9">
        <f t="shared" si="821"/>
        <v>3</v>
      </c>
      <c r="R1271" s="9">
        <f t="shared" si="821"/>
        <v>0</v>
      </c>
    </row>
    <row r="1272" spans="1:18" s="83" customFormat="1">
      <c r="A1272" s="12" t="s">
        <v>398</v>
      </c>
      <c r="B1272" s="45">
        <v>922</v>
      </c>
      <c r="C1272" s="10" t="s">
        <v>13</v>
      </c>
      <c r="D1272" s="10" t="s">
        <v>1</v>
      </c>
      <c r="E1272" s="10" t="s">
        <v>59</v>
      </c>
      <c r="F1272" s="10" t="s">
        <v>50</v>
      </c>
      <c r="G1272" s="226"/>
      <c r="H1272" s="226"/>
      <c r="I1272" s="226"/>
      <c r="J1272" s="226"/>
      <c r="K1272" s="9">
        <v>3</v>
      </c>
      <c r="L1272" s="9"/>
      <c r="M1272" s="9">
        <v>3</v>
      </c>
      <c r="N1272" s="9"/>
      <c r="O1272" s="9">
        <f>G1272+K1272</f>
        <v>3</v>
      </c>
      <c r="P1272" s="9">
        <f>H1272+L1272</f>
        <v>0</v>
      </c>
      <c r="Q1272" s="9">
        <f>I1272+M1272</f>
        <v>3</v>
      </c>
      <c r="R1272" s="9">
        <f>J1272+N1272</f>
        <v>0</v>
      </c>
    </row>
    <row r="1273" spans="1:18" s="83" customFormat="1" ht="33">
      <c r="A1273" s="12" t="s">
        <v>704</v>
      </c>
      <c r="B1273" s="45">
        <v>922</v>
      </c>
      <c r="C1273" s="10" t="s">
        <v>13</v>
      </c>
      <c r="D1273" s="10" t="s">
        <v>1</v>
      </c>
      <c r="E1273" s="10" t="s">
        <v>705</v>
      </c>
      <c r="F1273" s="10"/>
      <c r="G1273" s="226">
        <f>G1275</f>
        <v>0</v>
      </c>
      <c r="H1273" s="226">
        <f t="shared" ref="H1273:R1273" si="822">H1275</f>
        <v>0</v>
      </c>
      <c r="I1273" s="226">
        <f t="shared" si="822"/>
        <v>0</v>
      </c>
      <c r="J1273" s="226">
        <f t="shared" si="822"/>
        <v>0</v>
      </c>
      <c r="K1273" s="9">
        <f t="shared" si="822"/>
        <v>6510</v>
      </c>
      <c r="L1273" s="9">
        <f t="shared" si="822"/>
        <v>0</v>
      </c>
      <c r="M1273" s="9">
        <f t="shared" si="822"/>
        <v>6510</v>
      </c>
      <c r="N1273" s="9">
        <f t="shared" si="822"/>
        <v>0</v>
      </c>
      <c r="O1273" s="9">
        <f t="shared" si="822"/>
        <v>6510</v>
      </c>
      <c r="P1273" s="9">
        <f t="shared" si="822"/>
        <v>0</v>
      </c>
      <c r="Q1273" s="9">
        <f t="shared" si="822"/>
        <v>6510</v>
      </c>
      <c r="R1273" s="9">
        <f t="shared" si="822"/>
        <v>0</v>
      </c>
    </row>
    <row r="1274" spans="1:18" s="83" customFormat="1" ht="82.5">
      <c r="A1274" s="12" t="s">
        <v>341</v>
      </c>
      <c r="B1274" s="45">
        <v>922</v>
      </c>
      <c r="C1274" s="10" t="s">
        <v>13</v>
      </c>
      <c r="D1274" s="10" t="s">
        <v>1</v>
      </c>
      <c r="E1274" s="10" t="s">
        <v>705</v>
      </c>
      <c r="F1274" s="10" t="s">
        <v>22</v>
      </c>
      <c r="G1274" s="226">
        <f>G1275</f>
        <v>0</v>
      </c>
      <c r="H1274" s="226">
        <f t="shared" ref="H1274:R1274" si="823">H1275</f>
        <v>0</v>
      </c>
      <c r="I1274" s="226">
        <f t="shared" si="823"/>
        <v>0</v>
      </c>
      <c r="J1274" s="226">
        <f t="shared" si="823"/>
        <v>0</v>
      </c>
      <c r="K1274" s="9">
        <f t="shared" si="823"/>
        <v>6510</v>
      </c>
      <c r="L1274" s="9">
        <f t="shared" si="823"/>
        <v>0</v>
      </c>
      <c r="M1274" s="9">
        <f t="shared" si="823"/>
        <v>6510</v>
      </c>
      <c r="N1274" s="9">
        <f t="shared" si="823"/>
        <v>0</v>
      </c>
      <c r="O1274" s="9">
        <f t="shared" si="823"/>
        <v>6510</v>
      </c>
      <c r="P1274" s="9">
        <f t="shared" si="823"/>
        <v>0</v>
      </c>
      <c r="Q1274" s="9">
        <f t="shared" si="823"/>
        <v>6510</v>
      </c>
      <c r="R1274" s="9">
        <f t="shared" si="823"/>
        <v>0</v>
      </c>
    </row>
    <row r="1275" spans="1:18" s="83" customFormat="1" ht="33">
      <c r="A1275" s="12" t="s">
        <v>43</v>
      </c>
      <c r="B1275" s="45">
        <v>922</v>
      </c>
      <c r="C1275" s="10" t="s">
        <v>13</v>
      </c>
      <c r="D1275" s="10" t="s">
        <v>1</v>
      </c>
      <c r="E1275" s="10" t="s">
        <v>705</v>
      </c>
      <c r="F1275" s="10" t="s">
        <v>49</v>
      </c>
      <c r="G1275" s="226"/>
      <c r="H1275" s="226"/>
      <c r="I1275" s="226"/>
      <c r="J1275" s="226"/>
      <c r="K1275" s="9">
        <f>4406+2104</f>
        <v>6510</v>
      </c>
      <c r="L1275" s="9"/>
      <c r="M1275" s="9">
        <f>4406+2104</f>
        <v>6510</v>
      </c>
      <c r="N1275" s="9"/>
      <c r="O1275" s="9">
        <f>G1275+K1275</f>
        <v>6510</v>
      </c>
      <c r="P1275" s="9">
        <f>H1275+L1275</f>
        <v>0</v>
      </c>
      <c r="Q1275" s="9">
        <f>I1275+M1275</f>
        <v>6510</v>
      </c>
      <c r="R1275" s="9">
        <f>J1275+N1275</f>
        <v>0</v>
      </c>
    </row>
    <row r="1276" spans="1:18" ht="46.5" customHeight="1">
      <c r="A1276" s="79" t="s">
        <v>265</v>
      </c>
      <c r="B1276" s="42">
        <v>923</v>
      </c>
      <c r="C1276" s="22"/>
      <c r="D1276" s="22"/>
      <c r="E1276" s="76"/>
      <c r="F1276" s="78"/>
      <c r="G1276" s="248">
        <f t="shared" ref="G1276:R1276" si="824">G1277+G1318+G1443+G1450</f>
        <v>207916</v>
      </c>
      <c r="H1276" s="248">
        <f t="shared" si="824"/>
        <v>3264</v>
      </c>
      <c r="I1276" s="248">
        <f t="shared" si="824"/>
        <v>207916</v>
      </c>
      <c r="J1276" s="248">
        <f t="shared" si="824"/>
        <v>3264</v>
      </c>
      <c r="K1276" s="183">
        <f t="shared" si="824"/>
        <v>0</v>
      </c>
      <c r="L1276" s="183">
        <f t="shared" si="824"/>
        <v>0</v>
      </c>
      <c r="M1276" s="183">
        <f t="shared" si="824"/>
        <v>0</v>
      </c>
      <c r="N1276" s="183">
        <f t="shared" si="824"/>
        <v>0</v>
      </c>
      <c r="O1276" s="183">
        <f t="shared" si="824"/>
        <v>207916</v>
      </c>
      <c r="P1276" s="183">
        <f t="shared" si="824"/>
        <v>3264</v>
      </c>
      <c r="Q1276" s="183">
        <f t="shared" si="824"/>
        <v>207916</v>
      </c>
      <c r="R1276" s="183">
        <f t="shared" si="824"/>
        <v>3264</v>
      </c>
    </row>
    <row r="1277" spans="1:18" ht="81.75" customHeight="1">
      <c r="A1277" s="33" t="s">
        <v>29</v>
      </c>
      <c r="B1277" s="47">
        <v>923</v>
      </c>
      <c r="C1277" s="26" t="s">
        <v>13</v>
      </c>
      <c r="D1277" s="26" t="s">
        <v>30</v>
      </c>
      <c r="E1277" s="76"/>
      <c r="F1277" s="78"/>
      <c r="G1277" s="246">
        <f t="shared" ref="G1277:R1277" si="825">G1278+G1299</f>
        <v>4047</v>
      </c>
      <c r="H1277" s="246">
        <f t="shared" si="825"/>
        <v>166</v>
      </c>
      <c r="I1277" s="246">
        <f t="shared" si="825"/>
        <v>4047</v>
      </c>
      <c r="J1277" s="246">
        <f t="shared" si="825"/>
        <v>166</v>
      </c>
      <c r="K1277" s="181">
        <f t="shared" si="825"/>
        <v>0</v>
      </c>
      <c r="L1277" s="181">
        <f t="shared" si="825"/>
        <v>0</v>
      </c>
      <c r="M1277" s="181">
        <f t="shared" si="825"/>
        <v>0</v>
      </c>
      <c r="N1277" s="181">
        <f t="shared" si="825"/>
        <v>0</v>
      </c>
      <c r="O1277" s="181">
        <f t="shared" si="825"/>
        <v>4047</v>
      </c>
      <c r="P1277" s="181">
        <f t="shared" si="825"/>
        <v>166</v>
      </c>
      <c r="Q1277" s="181">
        <f t="shared" si="825"/>
        <v>4047</v>
      </c>
      <c r="R1277" s="181">
        <f t="shared" si="825"/>
        <v>166</v>
      </c>
    </row>
    <row r="1278" spans="1:18" s="83" customFormat="1" ht="49.5" hidden="1">
      <c r="A1278" s="84" t="s">
        <v>196</v>
      </c>
      <c r="B1278" s="89">
        <v>923</v>
      </c>
      <c r="C1278" s="89" t="s">
        <v>13</v>
      </c>
      <c r="D1278" s="89" t="s">
        <v>30</v>
      </c>
      <c r="E1278" s="89" t="s">
        <v>197</v>
      </c>
      <c r="F1278" s="89"/>
      <c r="G1278" s="186">
        <f>G1279+G1283</f>
        <v>0</v>
      </c>
      <c r="H1278" s="186">
        <f t="shared" ref="H1278:J1278" si="826">H1279+H1283</f>
        <v>0</v>
      </c>
      <c r="I1278" s="186">
        <f t="shared" si="826"/>
        <v>0</v>
      </c>
      <c r="J1278" s="186">
        <f t="shared" si="826"/>
        <v>0</v>
      </c>
      <c r="K1278" s="186">
        <f>K1279+K1283</f>
        <v>0</v>
      </c>
      <c r="L1278" s="186">
        <f t="shared" ref="L1278:N1278" si="827">L1279+L1283</f>
        <v>0</v>
      </c>
      <c r="M1278" s="186">
        <f t="shared" si="827"/>
        <v>0</v>
      </c>
      <c r="N1278" s="186">
        <f t="shared" si="827"/>
        <v>0</v>
      </c>
      <c r="O1278" s="186">
        <f>O1279+O1283</f>
        <v>0</v>
      </c>
      <c r="P1278" s="186">
        <f t="shared" ref="P1278:R1278" si="828">P1279+P1283</f>
        <v>0</v>
      </c>
      <c r="Q1278" s="186">
        <f t="shared" si="828"/>
        <v>0</v>
      </c>
      <c r="R1278" s="186">
        <f t="shared" si="828"/>
        <v>0</v>
      </c>
    </row>
    <row r="1279" spans="1:18" s="83" customFormat="1" ht="33" hidden="1">
      <c r="A1279" s="84" t="s">
        <v>25</v>
      </c>
      <c r="B1279" s="89">
        <v>923</v>
      </c>
      <c r="C1279" s="89" t="s">
        <v>13</v>
      </c>
      <c r="D1279" s="89" t="s">
        <v>30</v>
      </c>
      <c r="E1279" s="89" t="s">
        <v>294</v>
      </c>
      <c r="F1279" s="89"/>
      <c r="G1279" s="186">
        <f t="shared" ref="G1279:R1302" si="829">G1280</f>
        <v>0</v>
      </c>
      <c r="H1279" s="186">
        <f t="shared" si="829"/>
        <v>0</v>
      </c>
      <c r="I1279" s="186">
        <f t="shared" si="829"/>
        <v>0</v>
      </c>
      <c r="J1279" s="186">
        <f t="shared" si="829"/>
        <v>0</v>
      </c>
      <c r="K1279" s="186">
        <f t="shared" si="829"/>
        <v>0</v>
      </c>
      <c r="L1279" s="186">
        <f t="shared" si="829"/>
        <v>0</v>
      </c>
      <c r="M1279" s="186">
        <f t="shared" si="829"/>
        <v>0</v>
      </c>
      <c r="N1279" s="186">
        <f t="shared" si="829"/>
        <v>0</v>
      </c>
      <c r="O1279" s="186">
        <f t="shared" si="829"/>
        <v>0</v>
      </c>
      <c r="P1279" s="186">
        <f t="shared" si="829"/>
        <v>0</v>
      </c>
      <c r="Q1279" s="186">
        <f t="shared" si="829"/>
        <v>0</v>
      </c>
      <c r="R1279" s="186">
        <f t="shared" si="829"/>
        <v>0</v>
      </c>
    </row>
    <row r="1280" spans="1:18" s="83" customFormat="1" hidden="1">
      <c r="A1280" s="84" t="s">
        <v>23</v>
      </c>
      <c r="B1280" s="89">
        <v>923</v>
      </c>
      <c r="C1280" s="89" t="s">
        <v>13</v>
      </c>
      <c r="D1280" s="89" t="s">
        <v>30</v>
      </c>
      <c r="E1280" s="89" t="s">
        <v>296</v>
      </c>
      <c r="F1280" s="89"/>
      <c r="G1280" s="186">
        <f t="shared" si="829"/>
        <v>0</v>
      </c>
      <c r="H1280" s="186">
        <f t="shared" si="829"/>
        <v>0</v>
      </c>
      <c r="I1280" s="186">
        <f t="shared" si="829"/>
        <v>0</v>
      </c>
      <c r="J1280" s="186">
        <f t="shared" si="829"/>
        <v>0</v>
      </c>
      <c r="K1280" s="186">
        <f t="shared" si="829"/>
        <v>0</v>
      </c>
      <c r="L1280" s="186">
        <f t="shared" si="829"/>
        <v>0</v>
      </c>
      <c r="M1280" s="186">
        <f t="shared" si="829"/>
        <v>0</v>
      </c>
      <c r="N1280" s="186">
        <f t="shared" si="829"/>
        <v>0</v>
      </c>
      <c r="O1280" s="186">
        <f t="shared" si="829"/>
        <v>0</v>
      </c>
      <c r="P1280" s="186">
        <f t="shared" si="829"/>
        <v>0</v>
      </c>
      <c r="Q1280" s="186">
        <f t="shared" si="829"/>
        <v>0</v>
      </c>
      <c r="R1280" s="186">
        <f t="shared" si="829"/>
        <v>0</v>
      </c>
    </row>
    <row r="1281" spans="1:18" s="83" customFormat="1" ht="33" hidden="1">
      <c r="A1281" s="84" t="s">
        <v>172</v>
      </c>
      <c r="B1281" s="89">
        <v>923</v>
      </c>
      <c r="C1281" s="89" t="s">
        <v>13</v>
      </c>
      <c r="D1281" s="89" t="s">
        <v>30</v>
      </c>
      <c r="E1281" s="89" t="s">
        <v>296</v>
      </c>
      <c r="F1281" s="89" t="s">
        <v>16</v>
      </c>
      <c r="G1281" s="87">
        <f t="shared" si="829"/>
        <v>0</v>
      </c>
      <c r="H1281" s="87">
        <f t="shared" si="829"/>
        <v>0</v>
      </c>
      <c r="I1281" s="87">
        <f t="shared" si="829"/>
        <v>0</v>
      </c>
      <c r="J1281" s="87">
        <f t="shared" si="829"/>
        <v>0</v>
      </c>
      <c r="K1281" s="87">
        <f t="shared" si="829"/>
        <v>0</v>
      </c>
      <c r="L1281" s="87">
        <f t="shared" si="829"/>
        <v>0</v>
      </c>
      <c r="M1281" s="87">
        <f t="shared" si="829"/>
        <v>0</v>
      </c>
      <c r="N1281" s="87">
        <f t="shared" si="829"/>
        <v>0</v>
      </c>
      <c r="O1281" s="87">
        <f t="shared" si="829"/>
        <v>0</v>
      </c>
      <c r="P1281" s="87">
        <f t="shared" si="829"/>
        <v>0</v>
      </c>
      <c r="Q1281" s="87">
        <f t="shared" si="829"/>
        <v>0</v>
      </c>
      <c r="R1281" s="87">
        <f t="shared" si="829"/>
        <v>0</v>
      </c>
    </row>
    <row r="1282" spans="1:18" s="83" customFormat="1" ht="33" hidden="1">
      <c r="A1282" s="84" t="s">
        <v>44</v>
      </c>
      <c r="B1282" s="89">
        <v>923</v>
      </c>
      <c r="C1282" s="89" t="s">
        <v>13</v>
      </c>
      <c r="D1282" s="89" t="s">
        <v>30</v>
      </c>
      <c r="E1282" s="89" t="s">
        <v>296</v>
      </c>
      <c r="F1282" s="89" t="s">
        <v>51</v>
      </c>
      <c r="G1282" s="87"/>
      <c r="H1282" s="87"/>
      <c r="I1282" s="87"/>
      <c r="J1282" s="87"/>
      <c r="K1282" s="87"/>
      <c r="L1282" s="87"/>
      <c r="M1282" s="87"/>
      <c r="N1282" s="87"/>
      <c r="O1282" s="87">
        <f>G1282+K1282</f>
        <v>0</v>
      </c>
      <c r="P1282" s="87">
        <f>H1282+L1282</f>
        <v>0</v>
      </c>
      <c r="Q1282" s="87">
        <f>I1282+M1282</f>
        <v>0</v>
      </c>
      <c r="R1282" s="87">
        <f>J1282+N1282</f>
        <v>0</v>
      </c>
    </row>
    <row r="1283" spans="1:18" s="83" customFormat="1" hidden="1">
      <c r="A1283" s="84" t="s">
        <v>571</v>
      </c>
      <c r="B1283" s="90">
        <v>923</v>
      </c>
      <c r="C1283" s="89" t="s">
        <v>13</v>
      </c>
      <c r="D1283" s="89" t="s">
        <v>30</v>
      </c>
      <c r="E1283" s="89" t="s">
        <v>588</v>
      </c>
      <c r="F1283" s="89"/>
      <c r="G1283" s="87">
        <f t="shared" ref="G1283:R1283" si="830">G1284+G1287+G1290+G1293+G1296</f>
        <v>0</v>
      </c>
      <c r="H1283" s="87">
        <f t="shared" si="830"/>
        <v>0</v>
      </c>
      <c r="I1283" s="87">
        <f t="shared" si="830"/>
        <v>0</v>
      </c>
      <c r="J1283" s="87">
        <f t="shared" si="830"/>
        <v>0</v>
      </c>
      <c r="K1283" s="87">
        <f t="shared" si="830"/>
        <v>0</v>
      </c>
      <c r="L1283" s="87">
        <f t="shared" si="830"/>
        <v>0</v>
      </c>
      <c r="M1283" s="87">
        <f t="shared" si="830"/>
        <v>0</v>
      </c>
      <c r="N1283" s="87">
        <f t="shared" si="830"/>
        <v>0</v>
      </c>
      <c r="O1283" s="87">
        <f t="shared" si="830"/>
        <v>0</v>
      </c>
      <c r="P1283" s="87">
        <f t="shared" si="830"/>
        <v>0</v>
      </c>
      <c r="Q1283" s="87">
        <f t="shared" si="830"/>
        <v>0</v>
      </c>
      <c r="R1283" s="87">
        <f t="shared" si="830"/>
        <v>0</v>
      </c>
    </row>
    <row r="1284" spans="1:18" s="83" customFormat="1" ht="33" hidden="1">
      <c r="A1284" s="84" t="s">
        <v>589</v>
      </c>
      <c r="B1284" s="90">
        <v>923</v>
      </c>
      <c r="C1284" s="89" t="s">
        <v>13</v>
      </c>
      <c r="D1284" s="89" t="s">
        <v>30</v>
      </c>
      <c r="E1284" s="89" t="s">
        <v>590</v>
      </c>
      <c r="F1284" s="89"/>
      <c r="G1284" s="87">
        <f>G1285</f>
        <v>0</v>
      </c>
      <c r="H1284" s="87">
        <f t="shared" ref="H1284:R1285" si="831">H1285</f>
        <v>0</v>
      </c>
      <c r="I1284" s="87">
        <f t="shared" si="831"/>
        <v>0</v>
      </c>
      <c r="J1284" s="87">
        <f t="shared" si="831"/>
        <v>0</v>
      </c>
      <c r="K1284" s="87">
        <f>K1285</f>
        <v>0</v>
      </c>
      <c r="L1284" s="87">
        <f t="shared" si="831"/>
        <v>0</v>
      </c>
      <c r="M1284" s="87">
        <f t="shared" si="831"/>
        <v>0</v>
      </c>
      <c r="N1284" s="87">
        <f t="shared" si="831"/>
        <v>0</v>
      </c>
      <c r="O1284" s="87">
        <f>O1285</f>
        <v>0</v>
      </c>
      <c r="P1284" s="87">
        <f t="shared" si="831"/>
        <v>0</v>
      </c>
      <c r="Q1284" s="87">
        <f t="shared" si="831"/>
        <v>0</v>
      </c>
      <c r="R1284" s="87">
        <f t="shared" si="831"/>
        <v>0</v>
      </c>
    </row>
    <row r="1285" spans="1:18" s="83" customFormat="1" ht="33" hidden="1">
      <c r="A1285" s="84" t="s">
        <v>172</v>
      </c>
      <c r="B1285" s="90">
        <v>923</v>
      </c>
      <c r="C1285" s="89" t="s">
        <v>13</v>
      </c>
      <c r="D1285" s="89" t="s">
        <v>30</v>
      </c>
      <c r="E1285" s="89" t="s">
        <v>590</v>
      </c>
      <c r="F1285" s="89" t="s">
        <v>16</v>
      </c>
      <c r="G1285" s="87">
        <f>G1286</f>
        <v>0</v>
      </c>
      <c r="H1285" s="87">
        <f t="shared" si="831"/>
        <v>0</v>
      </c>
      <c r="I1285" s="87">
        <f t="shared" si="831"/>
        <v>0</v>
      </c>
      <c r="J1285" s="87">
        <f t="shared" si="831"/>
        <v>0</v>
      </c>
      <c r="K1285" s="87">
        <f>K1286</f>
        <v>0</v>
      </c>
      <c r="L1285" s="87">
        <f t="shared" si="831"/>
        <v>0</v>
      </c>
      <c r="M1285" s="87">
        <f t="shared" si="831"/>
        <v>0</v>
      </c>
      <c r="N1285" s="87">
        <f t="shared" si="831"/>
        <v>0</v>
      </c>
      <c r="O1285" s="87">
        <f>O1286</f>
        <v>0</v>
      </c>
      <c r="P1285" s="87">
        <f t="shared" si="831"/>
        <v>0</v>
      </c>
      <c r="Q1285" s="87">
        <f t="shared" si="831"/>
        <v>0</v>
      </c>
      <c r="R1285" s="87">
        <f t="shared" si="831"/>
        <v>0</v>
      </c>
    </row>
    <row r="1286" spans="1:18" s="83" customFormat="1" ht="33" hidden="1">
      <c r="A1286" s="84" t="s">
        <v>44</v>
      </c>
      <c r="B1286" s="90">
        <v>923</v>
      </c>
      <c r="C1286" s="89" t="s">
        <v>13</v>
      </c>
      <c r="D1286" s="89" t="s">
        <v>30</v>
      </c>
      <c r="E1286" s="89" t="s">
        <v>590</v>
      </c>
      <c r="F1286" s="89" t="s">
        <v>51</v>
      </c>
      <c r="G1286" s="87"/>
      <c r="H1286" s="87"/>
      <c r="I1286" s="87"/>
      <c r="J1286" s="87"/>
      <c r="K1286" s="87"/>
      <c r="L1286" s="87"/>
      <c r="M1286" s="87"/>
      <c r="N1286" s="87"/>
      <c r="O1286" s="87">
        <f>G1286+K1286</f>
        <v>0</v>
      </c>
      <c r="P1286" s="87">
        <f>H1286+L1286</f>
        <v>0</v>
      </c>
      <c r="Q1286" s="87">
        <f>I1286+M1286</f>
        <v>0</v>
      </c>
      <c r="R1286" s="87">
        <f>J1286+N1286</f>
        <v>0</v>
      </c>
    </row>
    <row r="1287" spans="1:18" s="83" customFormat="1" hidden="1">
      <c r="A1287" s="84" t="s">
        <v>689</v>
      </c>
      <c r="B1287" s="90">
        <v>923</v>
      </c>
      <c r="C1287" s="89" t="s">
        <v>13</v>
      </c>
      <c r="D1287" s="89" t="s">
        <v>30</v>
      </c>
      <c r="E1287" s="89" t="s">
        <v>690</v>
      </c>
      <c r="F1287" s="89"/>
      <c r="G1287" s="186">
        <f t="shared" ref="G1287:R1288" si="832">G1288</f>
        <v>0</v>
      </c>
      <c r="H1287" s="186">
        <f t="shared" si="832"/>
        <v>0</v>
      </c>
      <c r="I1287" s="186">
        <f t="shared" si="832"/>
        <v>0</v>
      </c>
      <c r="J1287" s="186">
        <f t="shared" si="832"/>
        <v>0</v>
      </c>
      <c r="K1287" s="186">
        <f t="shared" si="832"/>
        <v>0</v>
      </c>
      <c r="L1287" s="186">
        <f t="shared" si="832"/>
        <v>0</v>
      </c>
      <c r="M1287" s="186">
        <f t="shared" si="832"/>
        <v>0</v>
      </c>
      <c r="N1287" s="186">
        <f t="shared" si="832"/>
        <v>0</v>
      </c>
      <c r="O1287" s="186">
        <f t="shared" si="832"/>
        <v>0</v>
      </c>
      <c r="P1287" s="186">
        <f t="shared" si="832"/>
        <v>0</v>
      </c>
      <c r="Q1287" s="186">
        <f t="shared" si="832"/>
        <v>0</v>
      </c>
      <c r="R1287" s="186">
        <f t="shared" si="832"/>
        <v>0</v>
      </c>
    </row>
    <row r="1288" spans="1:18" s="83" customFormat="1" ht="33" hidden="1">
      <c r="A1288" s="84" t="s">
        <v>172</v>
      </c>
      <c r="B1288" s="90">
        <v>923</v>
      </c>
      <c r="C1288" s="89" t="s">
        <v>13</v>
      </c>
      <c r="D1288" s="89" t="s">
        <v>30</v>
      </c>
      <c r="E1288" s="89" t="s">
        <v>690</v>
      </c>
      <c r="F1288" s="89" t="s">
        <v>16</v>
      </c>
      <c r="G1288" s="186">
        <f t="shared" si="832"/>
        <v>0</v>
      </c>
      <c r="H1288" s="186">
        <f t="shared" si="832"/>
        <v>0</v>
      </c>
      <c r="I1288" s="186">
        <f t="shared" si="832"/>
        <v>0</v>
      </c>
      <c r="J1288" s="186">
        <f t="shared" si="832"/>
        <v>0</v>
      </c>
      <c r="K1288" s="186">
        <f t="shared" si="832"/>
        <v>0</v>
      </c>
      <c r="L1288" s="186">
        <f t="shared" si="832"/>
        <v>0</v>
      </c>
      <c r="M1288" s="186">
        <f t="shared" si="832"/>
        <v>0</v>
      </c>
      <c r="N1288" s="186">
        <f t="shared" si="832"/>
        <v>0</v>
      </c>
      <c r="O1288" s="186">
        <f t="shared" si="832"/>
        <v>0</v>
      </c>
      <c r="P1288" s="186">
        <f t="shared" si="832"/>
        <v>0</v>
      </c>
      <c r="Q1288" s="186">
        <f t="shared" si="832"/>
        <v>0</v>
      </c>
      <c r="R1288" s="186">
        <f t="shared" si="832"/>
        <v>0</v>
      </c>
    </row>
    <row r="1289" spans="1:18" s="83" customFormat="1" ht="33" hidden="1">
      <c r="A1289" s="84" t="s">
        <v>44</v>
      </c>
      <c r="B1289" s="90">
        <v>923</v>
      </c>
      <c r="C1289" s="89" t="s">
        <v>13</v>
      </c>
      <c r="D1289" s="89" t="s">
        <v>30</v>
      </c>
      <c r="E1289" s="89" t="s">
        <v>690</v>
      </c>
      <c r="F1289" s="89" t="s">
        <v>51</v>
      </c>
      <c r="G1289" s="186"/>
      <c r="H1289" s="186"/>
      <c r="I1289" s="87"/>
      <c r="J1289" s="87"/>
      <c r="K1289" s="186"/>
      <c r="L1289" s="186"/>
      <c r="M1289" s="87"/>
      <c r="N1289" s="87"/>
      <c r="O1289" s="87">
        <f>G1289+K1289</f>
        <v>0</v>
      </c>
      <c r="P1289" s="87">
        <f>H1289+L1289</f>
        <v>0</v>
      </c>
      <c r="Q1289" s="87">
        <f>I1289+M1289</f>
        <v>0</v>
      </c>
      <c r="R1289" s="87">
        <f>J1289+N1289</f>
        <v>0</v>
      </c>
    </row>
    <row r="1290" spans="1:18" s="83" customFormat="1" ht="49.5" hidden="1">
      <c r="A1290" s="84" t="s">
        <v>580</v>
      </c>
      <c r="B1290" s="90">
        <v>923</v>
      </c>
      <c r="C1290" s="89" t="s">
        <v>13</v>
      </c>
      <c r="D1290" s="89" t="s">
        <v>30</v>
      </c>
      <c r="E1290" s="89" t="s">
        <v>591</v>
      </c>
      <c r="F1290" s="89"/>
      <c r="G1290" s="87">
        <f>G1291</f>
        <v>0</v>
      </c>
      <c r="H1290" s="87">
        <f t="shared" ref="H1290:R1291" si="833">H1291</f>
        <v>0</v>
      </c>
      <c r="I1290" s="87">
        <f t="shared" si="833"/>
        <v>0</v>
      </c>
      <c r="J1290" s="87">
        <f t="shared" si="833"/>
        <v>0</v>
      </c>
      <c r="K1290" s="87">
        <f>K1291</f>
        <v>0</v>
      </c>
      <c r="L1290" s="87">
        <f t="shared" si="833"/>
        <v>0</v>
      </c>
      <c r="M1290" s="87">
        <f t="shared" si="833"/>
        <v>0</v>
      </c>
      <c r="N1290" s="87">
        <f t="shared" si="833"/>
        <v>0</v>
      </c>
      <c r="O1290" s="87">
        <f>O1291</f>
        <v>0</v>
      </c>
      <c r="P1290" s="87">
        <f t="shared" si="833"/>
        <v>0</v>
      </c>
      <c r="Q1290" s="87">
        <f t="shared" si="833"/>
        <v>0</v>
      </c>
      <c r="R1290" s="87">
        <f t="shared" si="833"/>
        <v>0</v>
      </c>
    </row>
    <row r="1291" spans="1:18" s="83" customFormat="1" ht="33" hidden="1">
      <c r="A1291" s="84" t="s">
        <v>172</v>
      </c>
      <c r="B1291" s="90">
        <v>923</v>
      </c>
      <c r="C1291" s="89" t="s">
        <v>13</v>
      </c>
      <c r="D1291" s="89" t="s">
        <v>30</v>
      </c>
      <c r="E1291" s="89" t="s">
        <v>591</v>
      </c>
      <c r="F1291" s="89" t="s">
        <v>16</v>
      </c>
      <c r="G1291" s="87">
        <f>G1292</f>
        <v>0</v>
      </c>
      <c r="H1291" s="87">
        <f t="shared" si="833"/>
        <v>0</v>
      </c>
      <c r="I1291" s="87">
        <f t="shared" si="833"/>
        <v>0</v>
      </c>
      <c r="J1291" s="87">
        <f t="shared" si="833"/>
        <v>0</v>
      </c>
      <c r="K1291" s="87">
        <f>K1292</f>
        <v>0</v>
      </c>
      <c r="L1291" s="87">
        <f t="shared" si="833"/>
        <v>0</v>
      </c>
      <c r="M1291" s="87">
        <f t="shared" si="833"/>
        <v>0</v>
      </c>
      <c r="N1291" s="87">
        <f t="shared" si="833"/>
        <v>0</v>
      </c>
      <c r="O1291" s="87">
        <f>O1292</f>
        <v>0</v>
      </c>
      <c r="P1291" s="87">
        <f t="shared" si="833"/>
        <v>0</v>
      </c>
      <c r="Q1291" s="87">
        <f t="shared" si="833"/>
        <v>0</v>
      </c>
      <c r="R1291" s="87">
        <f t="shared" si="833"/>
        <v>0</v>
      </c>
    </row>
    <row r="1292" spans="1:18" s="83" customFormat="1" ht="33" hidden="1">
      <c r="A1292" s="84" t="s">
        <v>44</v>
      </c>
      <c r="B1292" s="90">
        <v>923</v>
      </c>
      <c r="C1292" s="89" t="s">
        <v>13</v>
      </c>
      <c r="D1292" s="89" t="s">
        <v>30</v>
      </c>
      <c r="E1292" s="89" t="s">
        <v>591</v>
      </c>
      <c r="F1292" s="89" t="s">
        <v>51</v>
      </c>
      <c r="G1292" s="87"/>
      <c r="H1292" s="87"/>
      <c r="I1292" s="87"/>
      <c r="J1292" s="87"/>
      <c r="K1292" s="87"/>
      <c r="L1292" s="87"/>
      <c r="M1292" s="87"/>
      <c r="N1292" s="87"/>
      <c r="O1292" s="87">
        <f>G1292+K1292</f>
        <v>0</v>
      </c>
      <c r="P1292" s="87">
        <f>H1292+L1292</f>
        <v>0</v>
      </c>
      <c r="Q1292" s="87">
        <f>I1292+M1292</f>
        <v>0</v>
      </c>
      <c r="R1292" s="87">
        <f>J1292+N1292</f>
        <v>0</v>
      </c>
    </row>
    <row r="1293" spans="1:18" s="83" customFormat="1" ht="33" hidden="1">
      <c r="A1293" s="84" t="s">
        <v>581</v>
      </c>
      <c r="B1293" s="90">
        <v>923</v>
      </c>
      <c r="C1293" s="89" t="s">
        <v>13</v>
      </c>
      <c r="D1293" s="89" t="s">
        <v>30</v>
      </c>
      <c r="E1293" s="89" t="s">
        <v>592</v>
      </c>
      <c r="F1293" s="89"/>
      <c r="G1293" s="87">
        <f>G1294</f>
        <v>0</v>
      </c>
      <c r="H1293" s="87">
        <f t="shared" ref="H1293:R1294" si="834">H1294</f>
        <v>0</v>
      </c>
      <c r="I1293" s="87">
        <f t="shared" si="834"/>
        <v>0</v>
      </c>
      <c r="J1293" s="87">
        <f t="shared" si="834"/>
        <v>0</v>
      </c>
      <c r="K1293" s="87">
        <f>K1294</f>
        <v>0</v>
      </c>
      <c r="L1293" s="87">
        <f t="shared" si="834"/>
        <v>0</v>
      </c>
      <c r="M1293" s="87">
        <f t="shared" si="834"/>
        <v>0</v>
      </c>
      <c r="N1293" s="87">
        <f t="shared" si="834"/>
        <v>0</v>
      </c>
      <c r="O1293" s="87">
        <f>O1294</f>
        <v>0</v>
      </c>
      <c r="P1293" s="87">
        <f t="shared" si="834"/>
        <v>0</v>
      </c>
      <c r="Q1293" s="87">
        <f t="shared" si="834"/>
        <v>0</v>
      </c>
      <c r="R1293" s="87">
        <f t="shared" si="834"/>
        <v>0</v>
      </c>
    </row>
    <row r="1294" spans="1:18" s="83" customFormat="1" ht="33" hidden="1">
      <c r="A1294" s="84" t="s">
        <v>172</v>
      </c>
      <c r="B1294" s="90">
        <v>923</v>
      </c>
      <c r="C1294" s="89" t="s">
        <v>13</v>
      </c>
      <c r="D1294" s="89" t="s">
        <v>30</v>
      </c>
      <c r="E1294" s="89" t="s">
        <v>592</v>
      </c>
      <c r="F1294" s="89" t="s">
        <v>16</v>
      </c>
      <c r="G1294" s="87">
        <f>G1295</f>
        <v>0</v>
      </c>
      <c r="H1294" s="87">
        <f t="shared" si="834"/>
        <v>0</v>
      </c>
      <c r="I1294" s="87">
        <f t="shared" si="834"/>
        <v>0</v>
      </c>
      <c r="J1294" s="87">
        <f t="shared" si="834"/>
        <v>0</v>
      </c>
      <c r="K1294" s="87">
        <f>K1295</f>
        <v>0</v>
      </c>
      <c r="L1294" s="87">
        <f t="shared" si="834"/>
        <v>0</v>
      </c>
      <c r="M1294" s="87">
        <f t="shared" si="834"/>
        <v>0</v>
      </c>
      <c r="N1294" s="87">
        <f t="shared" si="834"/>
        <v>0</v>
      </c>
      <c r="O1294" s="87">
        <f>O1295</f>
        <v>0</v>
      </c>
      <c r="P1294" s="87">
        <f t="shared" si="834"/>
        <v>0</v>
      </c>
      <c r="Q1294" s="87">
        <f t="shared" si="834"/>
        <v>0</v>
      </c>
      <c r="R1294" s="87">
        <f t="shared" si="834"/>
        <v>0</v>
      </c>
    </row>
    <row r="1295" spans="1:18" s="83" customFormat="1" ht="33" hidden="1">
      <c r="A1295" s="84" t="s">
        <v>44</v>
      </c>
      <c r="B1295" s="90">
        <v>923</v>
      </c>
      <c r="C1295" s="89" t="s">
        <v>13</v>
      </c>
      <c r="D1295" s="89" t="s">
        <v>30</v>
      </c>
      <c r="E1295" s="89" t="s">
        <v>592</v>
      </c>
      <c r="F1295" s="89" t="s">
        <v>51</v>
      </c>
      <c r="G1295" s="87"/>
      <c r="H1295" s="87"/>
      <c r="I1295" s="87"/>
      <c r="J1295" s="87"/>
      <c r="K1295" s="87"/>
      <c r="L1295" s="87"/>
      <c r="M1295" s="87"/>
      <c r="N1295" s="87"/>
      <c r="O1295" s="87">
        <f>G1295+K1295</f>
        <v>0</v>
      </c>
      <c r="P1295" s="87">
        <f>H1295+L1295</f>
        <v>0</v>
      </c>
      <c r="Q1295" s="87">
        <f>I1295+M1295</f>
        <v>0</v>
      </c>
      <c r="R1295" s="87">
        <f>J1295+N1295</f>
        <v>0</v>
      </c>
    </row>
    <row r="1296" spans="1:18" s="83" customFormat="1" hidden="1">
      <c r="A1296" s="84" t="s">
        <v>582</v>
      </c>
      <c r="B1296" s="90">
        <f>B1294</f>
        <v>923</v>
      </c>
      <c r="C1296" s="89" t="s">
        <v>13</v>
      </c>
      <c r="D1296" s="89" t="s">
        <v>30</v>
      </c>
      <c r="E1296" s="89" t="s">
        <v>691</v>
      </c>
      <c r="F1296" s="89"/>
      <c r="G1296" s="87">
        <f t="shared" ref="G1296:R1297" si="835">G1297</f>
        <v>0</v>
      </c>
      <c r="H1296" s="87">
        <f t="shared" si="835"/>
        <v>0</v>
      </c>
      <c r="I1296" s="87">
        <f t="shared" si="835"/>
        <v>0</v>
      </c>
      <c r="J1296" s="87">
        <f t="shared" si="835"/>
        <v>0</v>
      </c>
      <c r="K1296" s="87">
        <f t="shared" si="835"/>
        <v>0</v>
      </c>
      <c r="L1296" s="87">
        <f t="shared" si="835"/>
        <v>0</v>
      </c>
      <c r="M1296" s="87">
        <f t="shared" si="835"/>
        <v>0</v>
      </c>
      <c r="N1296" s="87">
        <f t="shared" si="835"/>
        <v>0</v>
      </c>
      <c r="O1296" s="87">
        <f t="shared" si="835"/>
        <v>0</v>
      </c>
      <c r="P1296" s="87">
        <f t="shared" si="835"/>
        <v>0</v>
      </c>
      <c r="Q1296" s="87">
        <f t="shared" si="835"/>
        <v>0</v>
      </c>
      <c r="R1296" s="87">
        <f t="shared" si="835"/>
        <v>0</v>
      </c>
    </row>
    <row r="1297" spans="1:18" s="83" customFormat="1" ht="33" hidden="1">
      <c r="A1297" s="84" t="s">
        <v>172</v>
      </c>
      <c r="B1297" s="90">
        <f>B1295</f>
        <v>923</v>
      </c>
      <c r="C1297" s="89" t="s">
        <v>13</v>
      </c>
      <c r="D1297" s="89" t="s">
        <v>30</v>
      </c>
      <c r="E1297" s="89" t="s">
        <v>691</v>
      </c>
      <c r="F1297" s="89" t="s">
        <v>16</v>
      </c>
      <c r="G1297" s="87">
        <f t="shared" si="835"/>
        <v>0</v>
      </c>
      <c r="H1297" s="87">
        <f t="shared" si="835"/>
        <v>0</v>
      </c>
      <c r="I1297" s="87">
        <f t="shared" si="835"/>
        <v>0</v>
      </c>
      <c r="J1297" s="87">
        <f t="shared" si="835"/>
        <v>0</v>
      </c>
      <c r="K1297" s="87">
        <f t="shared" si="835"/>
        <v>0</v>
      </c>
      <c r="L1297" s="87">
        <f t="shared" si="835"/>
        <v>0</v>
      </c>
      <c r="M1297" s="87">
        <f t="shared" si="835"/>
        <v>0</v>
      </c>
      <c r="N1297" s="87">
        <f t="shared" si="835"/>
        <v>0</v>
      </c>
      <c r="O1297" s="87">
        <f t="shared" si="835"/>
        <v>0</v>
      </c>
      <c r="P1297" s="87">
        <f t="shared" si="835"/>
        <v>0</v>
      </c>
      <c r="Q1297" s="87">
        <f t="shared" si="835"/>
        <v>0</v>
      </c>
      <c r="R1297" s="87">
        <f t="shared" si="835"/>
        <v>0</v>
      </c>
    </row>
    <row r="1298" spans="1:18" s="83" customFormat="1" ht="33" hidden="1">
      <c r="A1298" s="84" t="s">
        <v>44</v>
      </c>
      <c r="B1298" s="90">
        <f>B1296</f>
        <v>923</v>
      </c>
      <c r="C1298" s="89" t="s">
        <v>13</v>
      </c>
      <c r="D1298" s="89" t="s">
        <v>30</v>
      </c>
      <c r="E1298" s="89" t="s">
        <v>691</v>
      </c>
      <c r="F1298" s="89" t="s">
        <v>51</v>
      </c>
      <c r="G1298" s="186"/>
      <c r="H1298" s="186"/>
      <c r="I1298" s="186"/>
      <c r="J1298" s="186"/>
      <c r="K1298" s="186"/>
      <c r="L1298" s="186"/>
      <c r="M1298" s="186"/>
      <c r="N1298" s="186"/>
      <c r="O1298" s="87">
        <f>G1298+K1298</f>
        <v>0</v>
      </c>
      <c r="P1298" s="87">
        <f>H1298+L1298</f>
        <v>0</v>
      </c>
      <c r="Q1298" s="87">
        <f>I1298+M1298</f>
        <v>0</v>
      </c>
      <c r="R1298" s="87">
        <f>J1298+N1298</f>
        <v>0</v>
      </c>
    </row>
    <row r="1299" spans="1:18">
      <c r="A1299" s="12" t="s">
        <v>17</v>
      </c>
      <c r="B1299" s="10">
        <v>923</v>
      </c>
      <c r="C1299" s="10" t="s">
        <v>13</v>
      </c>
      <c r="D1299" s="10" t="s">
        <v>30</v>
      </c>
      <c r="E1299" s="9" t="s">
        <v>55</v>
      </c>
      <c r="F1299" s="10"/>
      <c r="G1299" s="227">
        <f>G1300+G1304</f>
        <v>4047</v>
      </c>
      <c r="H1299" s="227">
        <f t="shared" ref="H1299:J1299" si="836">H1300+H1304</f>
        <v>166</v>
      </c>
      <c r="I1299" s="227">
        <f t="shared" si="836"/>
        <v>4047</v>
      </c>
      <c r="J1299" s="227">
        <f t="shared" si="836"/>
        <v>166</v>
      </c>
      <c r="K1299" s="164">
        <f>K1300+K1304</f>
        <v>0</v>
      </c>
      <c r="L1299" s="164">
        <f t="shared" ref="L1299:N1299" si="837">L1300+L1304</f>
        <v>0</v>
      </c>
      <c r="M1299" s="164">
        <f t="shared" si="837"/>
        <v>0</v>
      </c>
      <c r="N1299" s="164">
        <f t="shared" si="837"/>
        <v>0</v>
      </c>
      <c r="O1299" s="164">
        <f>O1300+O1304</f>
        <v>4047</v>
      </c>
      <c r="P1299" s="164">
        <f t="shared" ref="P1299:R1299" si="838">P1300+P1304</f>
        <v>166</v>
      </c>
      <c r="Q1299" s="164">
        <f t="shared" si="838"/>
        <v>4047</v>
      </c>
      <c r="R1299" s="164">
        <f t="shared" si="838"/>
        <v>166</v>
      </c>
    </row>
    <row r="1300" spans="1:18" ht="33">
      <c r="A1300" s="12" t="s">
        <v>25</v>
      </c>
      <c r="B1300" s="10">
        <v>923</v>
      </c>
      <c r="C1300" s="10" t="s">
        <v>13</v>
      </c>
      <c r="D1300" s="10" t="s">
        <v>30</v>
      </c>
      <c r="E1300" s="10" t="s">
        <v>56</v>
      </c>
      <c r="F1300" s="10"/>
      <c r="G1300" s="227">
        <f t="shared" si="829"/>
        <v>3881</v>
      </c>
      <c r="H1300" s="227">
        <f t="shared" si="829"/>
        <v>0</v>
      </c>
      <c r="I1300" s="227">
        <f t="shared" si="829"/>
        <v>3881</v>
      </c>
      <c r="J1300" s="227">
        <f t="shared" si="829"/>
        <v>0</v>
      </c>
      <c r="K1300" s="164">
        <f t="shared" si="829"/>
        <v>0</v>
      </c>
      <c r="L1300" s="164">
        <f t="shared" si="829"/>
        <v>0</v>
      </c>
      <c r="M1300" s="164">
        <f t="shared" si="829"/>
        <v>0</v>
      </c>
      <c r="N1300" s="164">
        <f t="shared" si="829"/>
        <v>0</v>
      </c>
      <c r="O1300" s="164">
        <f t="shared" si="829"/>
        <v>3881</v>
      </c>
      <c r="P1300" s="164">
        <f t="shared" si="829"/>
        <v>0</v>
      </c>
      <c r="Q1300" s="164">
        <f t="shared" si="829"/>
        <v>3881</v>
      </c>
      <c r="R1300" s="164">
        <f t="shared" si="829"/>
        <v>0</v>
      </c>
    </row>
    <row r="1301" spans="1:18">
      <c r="A1301" s="12" t="s">
        <v>23</v>
      </c>
      <c r="B1301" s="10">
        <v>923</v>
      </c>
      <c r="C1301" s="10" t="s">
        <v>13</v>
      </c>
      <c r="D1301" s="10" t="s">
        <v>30</v>
      </c>
      <c r="E1301" s="10" t="s">
        <v>59</v>
      </c>
      <c r="F1301" s="10"/>
      <c r="G1301" s="227">
        <f t="shared" si="829"/>
        <v>3881</v>
      </c>
      <c r="H1301" s="227">
        <f t="shared" si="829"/>
        <v>0</v>
      </c>
      <c r="I1301" s="227">
        <f t="shared" si="829"/>
        <v>3881</v>
      </c>
      <c r="J1301" s="227">
        <f t="shared" si="829"/>
        <v>0</v>
      </c>
      <c r="K1301" s="164">
        <f t="shared" si="829"/>
        <v>0</v>
      </c>
      <c r="L1301" s="164">
        <f t="shared" si="829"/>
        <v>0</v>
      </c>
      <c r="M1301" s="164">
        <f t="shared" si="829"/>
        <v>0</v>
      </c>
      <c r="N1301" s="164">
        <f t="shared" si="829"/>
        <v>0</v>
      </c>
      <c r="O1301" s="164">
        <f t="shared" si="829"/>
        <v>3881</v>
      </c>
      <c r="P1301" s="164">
        <f t="shared" si="829"/>
        <v>0</v>
      </c>
      <c r="Q1301" s="164">
        <f t="shared" si="829"/>
        <v>3881</v>
      </c>
      <c r="R1301" s="164">
        <f t="shared" si="829"/>
        <v>0</v>
      </c>
    </row>
    <row r="1302" spans="1:18" ht="33">
      <c r="A1302" s="12" t="s">
        <v>172</v>
      </c>
      <c r="B1302" s="10">
        <v>923</v>
      </c>
      <c r="C1302" s="10" t="s">
        <v>13</v>
      </c>
      <c r="D1302" s="10" t="s">
        <v>30</v>
      </c>
      <c r="E1302" s="10" t="s">
        <v>59</v>
      </c>
      <c r="F1302" s="10" t="s">
        <v>16</v>
      </c>
      <c r="G1302" s="226">
        <f t="shared" si="829"/>
        <v>3881</v>
      </c>
      <c r="H1302" s="226">
        <f t="shared" si="829"/>
        <v>0</v>
      </c>
      <c r="I1302" s="226">
        <f t="shared" si="829"/>
        <v>3881</v>
      </c>
      <c r="J1302" s="226">
        <f t="shared" si="829"/>
        <v>0</v>
      </c>
      <c r="K1302" s="96">
        <f t="shared" si="829"/>
        <v>0</v>
      </c>
      <c r="L1302" s="96">
        <f t="shared" si="829"/>
        <v>0</v>
      </c>
      <c r="M1302" s="96">
        <f t="shared" si="829"/>
        <v>0</v>
      </c>
      <c r="N1302" s="96">
        <f t="shared" si="829"/>
        <v>0</v>
      </c>
      <c r="O1302" s="96">
        <f t="shared" si="829"/>
        <v>3881</v>
      </c>
      <c r="P1302" s="96">
        <f t="shared" si="829"/>
        <v>0</v>
      </c>
      <c r="Q1302" s="96">
        <f t="shared" si="829"/>
        <v>3881</v>
      </c>
      <c r="R1302" s="96">
        <f t="shared" si="829"/>
        <v>0</v>
      </c>
    </row>
    <row r="1303" spans="1:18" ht="33">
      <c r="A1303" s="12" t="s">
        <v>44</v>
      </c>
      <c r="B1303" s="10">
        <v>923</v>
      </c>
      <c r="C1303" s="10" t="s">
        <v>13</v>
      </c>
      <c r="D1303" s="10" t="s">
        <v>30</v>
      </c>
      <c r="E1303" s="10" t="s">
        <v>59</v>
      </c>
      <c r="F1303" s="10" t="s">
        <v>51</v>
      </c>
      <c r="G1303" s="226">
        <v>3881</v>
      </c>
      <c r="H1303" s="226"/>
      <c r="I1303" s="226">
        <v>3881</v>
      </c>
      <c r="J1303" s="226"/>
      <c r="K1303" s="96"/>
      <c r="L1303" s="96"/>
      <c r="M1303" s="96"/>
      <c r="N1303" s="96"/>
      <c r="O1303" s="96">
        <f>G1303+K1303</f>
        <v>3881</v>
      </c>
      <c r="P1303" s="96">
        <f>H1303+L1303</f>
        <v>0</v>
      </c>
      <c r="Q1303" s="96">
        <f>I1303+M1303</f>
        <v>3881</v>
      </c>
      <c r="R1303" s="96">
        <f>J1303+N1303</f>
        <v>0</v>
      </c>
    </row>
    <row r="1304" spans="1:18" s="135" customFormat="1">
      <c r="A1304" s="99" t="s">
        <v>571</v>
      </c>
      <c r="B1304" s="103">
        <v>923</v>
      </c>
      <c r="C1304" s="101" t="s">
        <v>13</v>
      </c>
      <c r="D1304" s="101" t="s">
        <v>30</v>
      </c>
      <c r="E1304" s="101" t="s">
        <v>583</v>
      </c>
      <c r="F1304" s="101"/>
      <c r="G1304" s="226">
        <f>G1305+G1308+G1311+G1314</f>
        <v>166</v>
      </c>
      <c r="H1304" s="226">
        <f t="shared" ref="H1304:J1304" si="839">H1305+H1308+H1311+H1314</f>
        <v>166</v>
      </c>
      <c r="I1304" s="226">
        <f t="shared" si="839"/>
        <v>166</v>
      </c>
      <c r="J1304" s="226">
        <f t="shared" si="839"/>
        <v>166</v>
      </c>
      <c r="K1304" s="96">
        <f>K1305+K1308+K1311+K1314</f>
        <v>0</v>
      </c>
      <c r="L1304" s="96">
        <f t="shared" ref="L1304:N1304" si="840">L1305+L1308+L1311+L1314</f>
        <v>0</v>
      </c>
      <c r="M1304" s="96">
        <f t="shared" si="840"/>
        <v>0</v>
      </c>
      <c r="N1304" s="96">
        <f t="shared" si="840"/>
        <v>0</v>
      </c>
      <c r="O1304" s="96">
        <f>O1305+O1308+O1311+O1314</f>
        <v>166</v>
      </c>
      <c r="P1304" s="96">
        <f t="shared" ref="P1304:R1304" si="841">P1305+P1308+P1311+P1314</f>
        <v>166</v>
      </c>
      <c r="Q1304" s="96">
        <f t="shared" si="841"/>
        <v>166</v>
      </c>
      <c r="R1304" s="96">
        <f t="shared" si="841"/>
        <v>166</v>
      </c>
    </row>
    <row r="1305" spans="1:18" s="83" customFormat="1">
      <c r="A1305" s="12" t="s">
        <v>689</v>
      </c>
      <c r="B1305" s="45">
        <v>923</v>
      </c>
      <c r="C1305" s="10" t="s">
        <v>13</v>
      </c>
      <c r="D1305" s="10" t="s">
        <v>30</v>
      </c>
      <c r="E1305" s="10" t="s">
        <v>699</v>
      </c>
      <c r="F1305" s="10"/>
      <c r="G1305" s="227">
        <f t="shared" ref="G1305:R1306" si="842">G1306</f>
        <v>36</v>
      </c>
      <c r="H1305" s="227">
        <f t="shared" si="842"/>
        <v>36</v>
      </c>
      <c r="I1305" s="227">
        <f t="shared" si="842"/>
        <v>36</v>
      </c>
      <c r="J1305" s="227">
        <f t="shared" si="842"/>
        <v>36</v>
      </c>
      <c r="K1305" s="216">
        <f t="shared" si="842"/>
        <v>0</v>
      </c>
      <c r="L1305" s="216">
        <f t="shared" si="842"/>
        <v>0</v>
      </c>
      <c r="M1305" s="216">
        <f t="shared" si="842"/>
        <v>0</v>
      </c>
      <c r="N1305" s="216">
        <f t="shared" si="842"/>
        <v>0</v>
      </c>
      <c r="O1305" s="216">
        <f t="shared" si="842"/>
        <v>36</v>
      </c>
      <c r="P1305" s="216">
        <f t="shared" si="842"/>
        <v>36</v>
      </c>
      <c r="Q1305" s="216">
        <f t="shared" si="842"/>
        <v>36</v>
      </c>
      <c r="R1305" s="216">
        <f t="shared" si="842"/>
        <v>36</v>
      </c>
    </row>
    <row r="1306" spans="1:18" s="83" customFormat="1" ht="33">
      <c r="A1306" s="12" t="s">
        <v>172</v>
      </c>
      <c r="B1306" s="45">
        <v>923</v>
      </c>
      <c r="C1306" s="10" t="s">
        <v>13</v>
      </c>
      <c r="D1306" s="10" t="s">
        <v>30</v>
      </c>
      <c r="E1306" s="10" t="s">
        <v>699</v>
      </c>
      <c r="F1306" s="10" t="s">
        <v>16</v>
      </c>
      <c r="G1306" s="227">
        <f t="shared" si="842"/>
        <v>36</v>
      </c>
      <c r="H1306" s="227">
        <f t="shared" si="842"/>
        <v>36</v>
      </c>
      <c r="I1306" s="227">
        <f t="shared" si="842"/>
        <v>36</v>
      </c>
      <c r="J1306" s="227">
        <f t="shared" si="842"/>
        <v>36</v>
      </c>
      <c r="K1306" s="216">
        <f t="shared" si="842"/>
        <v>0</v>
      </c>
      <c r="L1306" s="216">
        <f t="shared" si="842"/>
        <v>0</v>
      </c>
      <c r="M1306" s="216">
        <f t="shared" si="842"/>
        <v>0</v>
      </c>
      <c r="N1306" s="216">
        <f t="shared" si="842"/>
        <v>0</v>
      </c>
      <c r="O1306" s="216">
        <f t="shared" si="842"/>
        <v>36</v>
      </c>
      <c r="P1306" s="216">
        <f t="shared" si="842"/>
        <v>36</v>
      </c>
      <c r="Q1306" s="216">
        <f t="shared" si="842"/>
        <v>36</v>
      </c>
      <c r="R1306" s="216">
        <f t="shared" si="842"/>
        <v>36</v>
      </c>
    </row>
    <row r="1307" spans="1:18" s="83" customFormat="1" ht="33">
      <c r="A1307" s="12" t="s">
        <v>44</v>
      </c>
      <c r="B1307" s="45">
        <v>923</v>
      </c>
      <c r="C1307" s="10" t="s">
        <v>13</v>
      </c>
      <c r="D1307" s="10" t="s">
        <v>30</v>
      </c>
      <c r="E1307" s="10" t="s">
        <v>699</v>
      </c>
      <c r="F1307" s="10" t="s">
        <v>51</v>
      </c>
      <c r="G1307" s="227">
        <v>36</v>
      </c>
      <c r="H1307" s="227">
        <v>36</v>
      </c>
      <c r="I1307" s="226">
        <v>36</v>
      </c>
      <c r="J1307" s="226">
        <v>36</v>
      </c>
      <c r="K1307" s="216"/>
      <c r="L1307" s="216"/>
      <c r="M1307" s="96"/>
      <c r="N1307" s="96"/>
      <c r="O1307" s="96">
        <f>G1307+K1307</f>
        <v>36</v>
      </c>
      <c r="P1307" s="96">
        <f>H1307+L1307</f>
        <v>36</v>
      </c>
      <c r="Q1307" s="96">
        <f>I1307+M1307</f>
        <v>36</v>
      </c>
      <c r="R1307" s="96">
        <f>J1307+N1307</f>
        <v>36</v>
      </c>
    </row>
    <row r="1308" spans="1:18" s="83" customFormat="1" ht="49.5">
      <c r="A1308" s="99" t="s">
        <v>580</v>
      </c>
      <c r="B1308" s="103">
        <v>923</v>
      </c>
      <c r="C1308" s="101" t="s">
        <v>13</v>
      </c>
      <c r="D1308" s="101" t="s">
        <v>30</v>
      </c>
      <c r="E1308" s="101" t="s">
        <v>585</v>
      </c>
      <c r="F1308" s="101"/>
      <c r="G1308" s="226">
        <f>G1309</f>
        <v>120</v>
      </c>
      <c r="H1308" s="226">
        <f t="shared" ref="H1308:R1309" si="843">H1309</f>
        <v>120</v>
      </c>
      <c r="I1308" s="226">
        <f t="shared" si="843"/>
        <v>120</v>
      </c>
      <c r="J1308" s="226">
        <f t="shared" si="843"/>
        <v>120</v>
      </c>
      <c r="K1308" s="96">
        <f>K1309</f>
        <v>0</v>
      </c>
      <c r="L1308" s="96">
        <f t="shared" si="843"/>
        <v>0</v>
      </c>
      <c r="M1308" s="96">
        <f t="shared" si="843"/>
        <v>0</v>
      </c>
      <c r="N1308" s="96">
        <f t="shared" si="843"/>
        <v>0</v>
      </c>
      <c r="O1308" s="96">
        <f>O1309</f>
        <v>120</v>
      </c>
      <c r="P1308" s="96">
        <f t="shared" si="843"/>
        <v>120</v>
      </c>
      <c r="Q1308" s="96">
        <f t="shared" si="843"/>
        <v>120</v>
      </c>
      <c r="R1308" s="96">
        <f t="shared" si="843"/>
        <v>120</v>
      </c>
    </row>
    <row r="1309" spans="1:18" s="83" customFormat="1" ht="33">
      <c r="A1309" s="99" t="s">
        <v>172</v>
      </c>
      <c r="B1309" s="103">
        <v>923</v>
      </c>
      <c r="C1309" s="101" t="s">
        <v>13</v>
      </c>
      <c r="D1309" s="101" t="s">
        <v>30</v>
      </c>
      <c r="E1309" s="101" t="s">
        <v>585</v>
      </c>
      <c r="F1309" s="101" t="s">
        <v>16</v>
      </c>
      <c r="G1309" s="226">
        <f>G1310</f>
        <v>120</v>
      </c>
      <c r="H1309" s="226">
        <f t="shared" si="843"/>
        <v>120</v>
      </c>
      <c r="I1309" s="226">
        <f t="shared" si="843"/>
        <v>120</v>
      </c>
      <c r="J1309" s="226">
        <f t="shared" si="843"/>
        <v>120</v>
      </c>
      <c r="K1309" s="96">
        <f>K1310</f>
        <v>0</v>
      </c>
      <c r="L1309" s="96">
        <f t="shared" si="843"/>
        <v>0</v>
      </c>
      <c r="M1309" s="96">
        <f t="shared" si="843"/>
        <v>0</v>
      </c>
      <c r="N1309" s="96">
        <f t="shared" si="843"/>
        <v>0</v>
      </c>
      <c r="O1309" s="96">
        <f>O1310</f>
        <v>120</v>
      </c>
      <c r="P1309" s="96">
        <f t="shared" si="843"/>
        <v>120</v>
      </c>
      <c r="Q1309" s="96">
        <f t="shared" si="843"/>
        <v>120</v>
      </c>
      <c r="R1309" s="96">
        <f t="shared" si="843"/>
        <v>120</v>
      </c>
    </row>
    <row r="1310" spans="1:18" s="83" customFormat="1" ht="33">
      <c r="A1310" s="99" t="s">
        <v>44</v>
      </c>
      <c r="B1310" s="103">
        <v>923</v>
      </c>
      <c r="C1310" s="101" t="s">
        <v>13</v>
      </c>
      <c r="D1310" s="101" t="s">
        <v>30</v>
      </c>
      <c r="E1310" s="101" t="s">
        <v>585</v>
      </c>
      <c r="F1310" s="101" t="s">
        <v>51</v>
      </c>
      <c r="G1310" s="226">
        <v>120</v>
      </c>
      <c r="H1310" s="226">
        <v>120</v>
      </c>
      <c r="I1310" s="226">
        <v>120</v>
      </c>
      <c r="J1310" s="226">
        <v>120</v>
      </c>
      <c r="K1310" s="96"/>
      <c r="L1310" s="96"/>
      <c r="M1310" s="96"/>
      <c r="N1310" s="96"/>
      <c r="O1310" s="96">
        <f>G1310+K1310</f>
        <v>120</v>
      </c>
      <c r="P1310" s="96">
        <f>H1310+L1310</f>
        <v>120</v>
      </c>
      <c r="Q1310" s="96">
        <f>I1310+M1310</f>
        <v>120</v>
      </c>
      <c r="R1310" s="96">
        <f>J1310+N1310</f>
        <v>120</v>
      </c>
    </row>
    <row r="1311" spans="1:18" s="83" customFormat="1" ht="33" hidden="1">
      <c r="A1311" s="84" t="s">
        <v>581</v>
      </c>
      <c r="B1311" s="90">
        <v>923</v>
      </c>
      <c r="C1311" s="89" t="s">
        <v>13</v>
      </c>
      <c r="D1311" s="89" t="s">
        <v>30</v>
      </c>
      <c r="E1311" s="89" t="s">
        <v>586</v>
      </c>
      <c r="F1311" s="89"/>
      <c r="G1311" s="226">
        <f>G1312</f>
        <v>0</v>
      </c>
      <c r="H1311" s="226">
        <f t="shared" ref="H1311:R1312" si="844">H1312</f>
        <v>0</v>
      </c>
      <c r="I1311" s="226">
        <f t="shared" si="844"/>
        <v>0</v>
      </c>
      <c r="J1311" s="226">
        <f t="shared" si="844"/>
        <v>0</v>
      </c>
      <c r="K1311" s="87">
        <f>K1312</f>
        <v>0</v>
      </c>
      <c r="L1311" s="87">
        <f t="shared" si="844"/>
        <v>0</v>
      </c>
      <c r="M1311" s="87">
        <f t="shared" si="844"/>
        <v>0</v>
      </c>
      <c r="N1311" s="87">
        <f t="shared" si="844"/>
        <v>0</v>
      </c>
      <c r="O1311" s="87">
        <f>O1312</f>
        <v>0</v>
      </c>
      <c r="P1311" s="87">
        <f t="shared" si="844"/>
        <v>0</v>
      </c>
      <c r="Q1311" s="87">
        <f t="shared" si="844"/>
        <v>0</v>
      </c>
      <c r="R1311" s="87">
        <f t="shared" si="844"/>
        <v>0</v>
      </c>
    </row>
    <row r="1312" spans="1:18" s="83" customFormat="1" ht="33" hidden="1">
      <c r="A1312" s="84" t="s">
        <v>172</v>
      </c>
      <c r="B1312" s="90">
        <v>923</v>
      </c>
      <c r="C1312" s="89" t="s">
        <v>13</v>
      </c>
      <c r="D1312" s="89" t="s">
        <v>30</v>
      </c>
      <c r="E1312" s="89" t="s">
        <v>586</v>
      </c>
      <c r="F1312" s="89" t="s">
        <v>16</v>
      </c>
      <c r="G1312" s="226">
        <f>G1313</f>
        <v>0</v>
      </c>
      <c r="H1312" s="226">
        <f t="shared" si="844"/>
        <v>0</v>
      </c>
      <c r="I1312" s="226">
        <f t="shared" si="844"/>
        <v>0</v>
      </c>
      <c r="J1312" s="226">
        <f t="shared" si="844"/>
        <v>0</v>
      </c>
      <c r="K1312" s="87">
        <f>K1313</f>
        <v>0</v>
      </c>
      <c r="L1312" s="87">
        <f t="shared" si="844"/>
        <v>0</v>
      </c>
      <c r="M1312" s="87">
        <f t="shared" si="844"/>
        <v>0</v>
      </c>
      <c r="N1312" s="87">
        <f t="shared" si="844"/>
        <v>0</v>
      </c>
      <c r="O1312" s="87">
        <f>O1313</f>
        <v>0</v>
      </c>
      <c r="P1312" s="87">
        <f t="shared" si="844"/>
        <v>0</v>
      </c>
      <c r="Q1312" s="87">
        <f t="shared" si="844"/>
        <v>0</v>
      </c>
      <c r="R1312" s="87">
        <f t="shared" si="844"/>
        <v>0</v>
      </c>
    </row>
    <row r="1313" spans="1:18" s="83" customFormat="1" ht="33" hidden="1">
      <c r="A1313" s="84" t="s">
        <v>44</v>
      </c>
      <c r="B1313" s="90">
        <v>923</v>
      </c>
      <c r="C1313" s="89" t="s">
        <v>13</v>
      </c>
      <c r="D1313" s="89" t="s">
        <v>30</v>
      </c>
      <c r="E1313" s="89" t="s">
        <v>586</v>
      </c>
      <c r="F1313" s="89" t="s">
        <v>51</v>
      </c>
      <c r="G1313" s="226"/>
      <c r="H1313" s="226"/>
      <c r="I1313" s="226"/>
      <c r="J1313" s="226"/>
      <c r="K1313" s="87"/>
      <c r="L1313" s="87"/>
      <c r="M1313" s="87"/>
      <c r="N1313" s="87"/>
      <c r="O1313" s="87">
        <f>G1313+K1313</f>
        <v>0</v>
      </c>
      <c r="P1313" s="87">
        <f>H1313+L1313</f>
        <v>0</v>
      </c>
      <c r="Q1313" s="87">
        <f>I1313+M1313</f>
        <v>0</v>
      </c>
      <c r="R1313" s="87">
        <f>J1313+N1313</f>
        <v>0</v>
      </c>
    </row>
    <row r="1314" spans="1:18" s="83" customFormat="1">
      <c r="A1314" s="12" t="s">
        <v>582</v>
      </c>
      <c r="B1314" s="45">
        <f>B1312</f>
        <v>923</v>
      </c>
      <c r="C1314" s="10" t="s">
        <v>13</v>
      </c>
      <c r="D1314" s="10" t="s">
        <v>30</v>
      </c>
      <c r="E1314" s="10" t="s">
        <v>587</v>
      </c>
      <c r="F1314" s="10"/>
      <c r="G1314" s="226">
        <f t="shared" ref="G1314:R1315" si="845">G1315</f>
        <v>10</v>
      </c>
      <c r="H1314" s="226">
        <f t="shared" si="845"/>
        <v>10</v>
      </c>
      <c r="I1314" s="226">
        <f t="shared" si="845"/>
        <v>10</v>
      </c>
      <c r="J1314" s="226">
        <f t="shared" si="845"/>
        <v>10</v>
      </c>
      <c r="K1314" s="9">
        <f t="shared" si="845"/>
        <v>0</v>
      </c>
      <c r="L1314" s="9">
        <f t="shared" si="845"/>
        <v>0</v>
      </c>
      <c r="M1314" s="9">
        <f t="shared" si="845"/>
        <v>0</v>
      </c>
      <c r="N1314" s="9">
        <f t="shared" si="845"/>
        <v>0</v>
      </c>
      <c r="O1314" s="9">
        <f t="shared" si="845"/>
        <v>10</v>
      </c>
      <c r="P1314" s="9">
        <f t="shared" si="845"/>
        <v>10</v>
      </c>
      <c r="Q1314" s="9">
        <f t="shared" si="845"/>
        <v>10</v>
      </c>
      <c r="R1314" s="9">
        <f t="shared" si="845"/>
        <v>10</v>
      </c>
    </row>
    <row r="1315" spans="1:18" s="83" customFormat="1" ht="33">
      <c r="A1315" s="12" t="s">
        <v>172</v>
      </c>
      <c r="B1315" s="45">
        <f>B1313</f>
        <v>923</v>
      </c>
      <c r="C1315" s="10" t="s">
        <v>13</v>
      </c>
      <c r="D1315" s="10" t="s">
        <v>30</v>
      </c>
      <c r="E1315" s="10" t="s">
        <v>587</v>
      </c>
      <c r="F1315" s="10" t="s">
        <v>16</v>
      </c>
      <c r="G1315" s="226">
        <f t="shared" si="845"/>
        <v>10</v>
      </c>
      <c r="H1315" s="226">
        <f t="shared" si="845"/>
        <v>10</v>
      </c>
      <c r="I1315" s="226">
        <f t="shared" si="845"/>
        <v>10</v>
      </c>
      <c r="J1315" s="226">
        <f t="shared" si="845"/>
        <v>10</v>
      </c>
      <c r="K1315" s="9">
        <f t="shared" si="845"/>
        <v>0</v>
      </c>
      <c r="L1315" s="9">
        <f t="shared" si="845"/>
        <v>0</v>
      </c>
      <c r="M1315" s="9">
        <f t="shared" si="845"/>
        <v>0</v>
      </c>
      <c r="N1315" s="9">
        <f t="shared" si="845"/>
        <v>0</v>
      </c>
      <c r="O1315" s="9">
        <f t="shared" si="845"/>
        <v>10</v>
      </c>
      <c r="P1315" s="9">
        <f t="shared" si="845"/>
        <v>10</v>
      </c>
      <c r="Q1315" s="9">
        <f t="shared" si="845"/>
        <v>10</v>
      </c>
      <c r="R1315" s="9">
        <f t="shared" si="845"/>
        <v>10</v>
      </c>
    </row>
    <row r="1316" spans="1:18" s="83" customFormat="1" ht="33">
      <c r="A1316" s="12" t="s">
        <v>44</v>
      </c>
      <c r="B1316" s="45">
        <f>B1314</f>
        <v>923</v>
      </c>
      <c r="C1316" s="10" t="s">
        <v>13</v>
      </c>
      <c r="D1316" s="10" t="s">
        <v>30</v>
      </c>
      <c r="E1316" s="10" t="s">
        <v>587</v>
      </c>
      <c r="F1316" s="10" t="s">
        <v>51</v>
      </c>
      <c r="G1316" s="227">
        <v>10</v>
      </c>
      <c r="H1316" s="227">
        <v>10</v>
      </c>
      <c r="I1316" s="227">
        <v>10</v>
      </c>
      <c r="J1316" s="227">
        <v>10</v>
      </c>
      <c r="K1316" s="216"/>
      <c r="L1316" s="216"/>
      <c r="M1316" s="216"/>
      <c r="N1316" s="216"/>
      <c r="O1316" s="96">
        <f>G1316+K1316</f>
        <v>10</v>
      </c>
      <c r="P1316" s="96">
        <f>H1316+L1316</f>
        <v>10</v>
      </c>
      <c r="Q1316" s="96">
        <f>I1316+M1316</f>
        <v>10</v>
      </c>
      <c r="R1316" s="96">
        <f>J1316+N1316</f>
        <v>10</v>
      </c>
    </row>
    <row r="1317" spans="1:18">
      <c r="A1317" s="12"/>
      <c r="B1317" s="10"/>
      <c r="C1317" s="10"/>
      <c r="D1317" s="10"/>
      <c r="E1317" s="10"/>
      <c r="F1317" s="10"/>
      <c r="G1317" s="226"/>
      <c r="H1317" s="226"/>
      <c r="I1317" s="226"/>
      <c r="J1317" s="226"/>
      <c r="K1317" s="96"/>
      <c r="L1317" s="96"/>
      <c r="M1317" s="96"/>
      <c r="N1317" s="96"/>
      <c r="O1317" s="96"/>
      <c r="P1317" s="96"/>
      <c r="Q1317" s="96"/>
      <c r="R1317" s="96"/>
    </row>
    <row r="1318" spans="1:18" ht="18.75">
      <c r="A1318" s="25" t="s">
        <v>9</v>
      </c>
      <c r="B1318" s="26" t="s">
        <v>189</v>
      </c>
      <c r="C1318" s="26" t="s">
        <v>13</v>
      </c>
      <c r="D1318" s="26" t="s">
        <v>3</v>
      </c>
      <c r="E1318" s="27"/>
      <c r="F1318" s="26"/>
      <c r="G1318" s="229">
        <f t="shared" ref="G1318:R1318" si="846">G1319+G1324+G1329+G1387</f>
        <v>196232</v>
      </c>
      <c r="H1318" s="229">
        <f t="shared" si="846"/>
        <v>3098</v>
      </c>
      <c r="I1318" s="229">
        <f t="shared" si="846"/>
        <v>196232</v>
      </c>
      <c r="J1318" s="229">
        <f t="shared" si="846"/>
        <v>3098</v>
      </c>
      <c r="K1318" s="166">
        <f t="shared" si="846"/>
        <v>0</v>
      </c>
      <c r="L1318" s="166">
        <f t="shared" si="846"/>
        <v>0</v>
      </c>
      <c r="M1318" s="166">
        <f t="shared" si="846"/>
        <v>0</v>
      </c>
      <c r="N1318" s="166">
        <f t="shared" si="846"/>
        <v>0</v>
      </c>
      <c r="O1318" s="166">
        <f t="shared" si="846"/>
        <v>196232</v>
      </c>
      <c r="P1318" s="166">
        <f t="shared" si="846"/>
        <v>3098</v>
      </c>
      <c r="Q1318" s="166">
        <f t="shared" si="846"/>
        <v>196232</v>
      </c>
      <c r="R1318" s="166">
        <f t="shared" si="846"/>
        <v>3098</v>
      </c>
    </row>
    <row r="1319" spans="1:18" ht="82.5">
      <c r="A1319" s="12" t="s">
        <v>458</v>
      </c>
      <c r="B1319" s="10">
        <v>923</v>
      </c>
      <c r="C1319" s="10" t="s">
        <v>13</v>
      </c>
      <c r="D1319" s="10" t="s">
        <v>3</v>
      </c>
      <c r="E1319" s="10" t="s">
        <v>460</v>
      </c>
      <c r="F1319" s="10"/>
      <c r="G1319" s="227">
        <f t="shared" ref="G1319:R1322" si="847">G1320</f>
        <v>620</v>
      </c>
      <c r="H1319" s="227">
        <f t="shared" si="847"/>
        <v>0</v>
      </c>
      <c r="I1319" s="227">
        <f t="shared" si="847"/>
        <v>620</v>
      </c>
      <c r="J1319" s="227">
        <f t="shared" si="847"/>
        <v>0</v>
      </c>
      <c r="K1319" s="164">
        <f t="shared" si="847"/>
        <v>0</v>
      </c>
      <c r="L1319" s="164">
        <f t="shared" si="847"/>
        <v>0</v>
      </c>
      <c r="M1319" s="164">
        <f t="shared" si="847"/>
        <v>0</v>
      </c>
      <c r="N1319" s="164">
        <f t="shared" si="847"/>
        <v>0</v>
      </c>
      <c r="O1319" s="164">
        <f t="shared" si="847"/>
        <v>620</v>
      </c>
      <c r="P1319" s="164">
        <f t="shared" si="847"/>
        <v>0</v>
      </c>
      <c r="Q1319" s="164">
        <f t="shared" si="847"/>
        <v>620</v>
      </c>
      <c r="R1319" s="164">
        <f t="shared" si="847"/>
        <v>0</v>
      </c>
    </row>
    <row r="1320" spans="1:18">
      <c r="A1320" s="12" t="s">
        <v>15</v>
      </c>
      <c r="B1320" s="10">
        <v>923</v>
      </c>
      <c r="C1320" s="10" t="s">
        <v>13</v>
      </c>
      <c r="D1320" s="10" t="s">
        <v>3</v>
      </c>
      <c r="E1320" s="10" t="s">
        <v>466</v>
      </c>
      <c r="F1320" s="10"/>
      <c r="G1320" s="227">
        <f t="shared" si="847"/>
        <v>620</v>
      </c>
      <c r="H1320" s="227">
        <f t="shared" si="847"/>
        <v>0</v>
      </c>
      <c r="I1320" s="227">
        <f t="shared" si="847"/>
        <v>620</v>
      </c>
      <c r="J1320" s="227">
        <f t="shared" si="847"/>
        <v>0</v>
      </c>
      <c r="K1320" s="164">
        <f t="shared" si="847"/>
        <v>0</v>
      </c>
      <c r="L1320" s="164">
        <f t="shared" si="847"/>
        <v>0</v>
      </c>
      <c r="M1320" s="164">
        <f t="shared" si="847"/>
        <v>0</v>
      </c>
      <c r="N1320" s="164">
        <f t="shared" si="847"/>
        <v>0</v>
      </c>
      <c r="O1320" s="164">
        <f t="shared" si="847"/>
        <v>620</v>
      </c>
      <c r="P1320" s="164">
        <f t="shared" si="847"/>
        <v>0</v>
      </c>
      <c r="Q1320" s="164">
        <f t="shared" si="847"/>
        <v>620</v>
      </c>
      <c r="R1320" s="164">
        <f t="shared" si="847"/>
        <v>0</v>
      </c>
    </row>
    <row r="1321" spans="1:18">
      <c r="A1321" s="12" t="s">
        <v>18</v>
      </c>
      <c r="B1321" s="10">
        <v>923</v>
      </c>
      <c r="C1321" s="10" t="s">
        <v>13</v>
      </c>
      <c r="D1321" s="10" t="s">
        <v>3</v>
      </c>
      <c r="E1321" s="10" t="s">
        <v>467</v>
      </c>
      <c r="F1321" s="10"/>
      <c r="G1321" s="227">
        <f t="shared" si="847"/>
        <v>620</v>
      </c>
      <c r="H1321" s="227">
        <f t="shared" si="847"/>
        <v>0</v>
      </c>
      <c r="I1321" s="227">
        <f t="shared" si="847"/>
        <v>620</v>
      </c>
      <c r="J1321" s="227">
        <f t="shared" si="847"/>
        <v>0</v>
      </c>
      <c r="K1321" s="164">
        <f t="shared" si="847"/>
        <v>0</v>
      </c>
      <c r="L1321" s="164">
        <f t="shared" si="847"/>
        <v>0</v>
      </c>
      <c r="M1321" s="164">
        <f t="shared" si="847"/>
        <v>0</v>
      </c>
      <c r="N1321" s="164">
        <f t="shared" si="847"/>
        <v>0</v>
      </c>
      <c r="O1321" s="164">
        <f t="shared" si="847"/>
        <v>620</v>
      </c>
      <c r="P1321" s="164">
        <f t="shared" si="847"/>
        <v>0</v>
      </c>
      <c r="Q1321" s="164">
        <f t="shared" si="847"/>
        <v>620</v>
      </c>
      <c r="R1321" s="164">
        <f t="shared" si="847"/>
        <v>0</v>
      </c>
    </row>
    <row r="1322" spans="1:18" ht="33">
      <c r="A1322" s="12" t="s">
        <v>172</v>
      </c>
      <c r="B1322" s="10">
        <v>923</v>
      </c>
      <c r="C1322" s="10" t="s">
        <v>13</v>
      </c>
      <c r="D1322" s="10" t="s">
        <v>3</v>
      </c>
      <c r="E1322" s="10" t="s">
        <v>467</v>
      </c>
      <c r="F1322" s="10" t="s">
        <v>16</v>
      </c>
      <c r="G1322" s="227">
        <f t="shared" si="847"/>
        <v>620</v>
      </c>
      <c r="H1322" s="227">
        <f t="shared" si="847"/>
        <v>0</v>
      </c>
      <c r="I1322" s="227">
        <f t="shared" si="847"/>
        <v>620</v>
      </c>
      <c r="J1322" s="227">
        <f t="shared" si="847"/>
        <v>0</v>
      </c>
      <c r="K1322" s="164">
        <f t="shared" si="847"/>
        <v>0</v>
      </c>
      <c r="L1322" s="164">
        <f t="shared" si="847"/>
        <v>0</v>
      </c>
      <c r="M1322" s="164">
        <f t="shared" si="847"/>
        <v>0</v>
      </c>
      <c r="N1322" s="164">
        <f t="shared" si="847"/>
        <v>0</v>
      </c>
      <c r="O1322" s="164">
        <f t="shared" si="847"/>
        <v>620</v>
      </c>
      <c r="P1322" s="164">
        <f t="shared" si="847"/>
        <v>0</v>
      </c>
      <c r="Q1322" s="164">
        <f t="shared" si="847"/>
        <v>620</v>
      </c>
      <c r="R1322" s="164">
        <f t="shared" si="847"/>
        <v>0</v>
      </c>
    </row>
    <row r="1323" spans="1:18" ht="33">
      <c r="A1323" s="12" t="s">
        <v>44</v>
      </c>
      <c r="B1323" s="10">
        <v>923</v>
      </c>
      <c r="C1323" s="10" t="s">
        <v>13</v>
      </c>
      <c r="D1323" s="10" t="s">
        <v>3</v>
      </c>
      <c r="E1323" s="10" t="s">
        <v>467</v>
      </c>
      <c r="F1323" s="10" t="s">
        <v>51</v>
      </c>
      <c r="G1323" s="226">
        <v>620</v>
      </c>
      <c r="H1323" s="226"/>
      <c r="I1323" s="226">
        <v>620</v>
      </c>
      <c r="J1323" s="226"/>
      <c r="K1323" s="96"/>
      <c r="L1323" s="96"/>
      <c r="M1323" s="96"/>
      <c r="N1323" s="96"/>
      <c r="O1323" s="96">
        <f>G1323+K1323</f>
        <v>620</v>
      </c>
      <c r="P1323" s="96">
        <f>H1323+L1323</f>
        <v>0</v>
      </c>
      <c r="Q1323" s="96">
        <f>I1323+M1323</f>
        <v>620</v>
      </c>
      <c r="R1323" s="96">
        <f>J1323+N1323</f>
        <v>0</v>
      </c>
    </row>
    <row r="1324" spans="1:18" s="83" customFormat="1" ht="33">
      <c r="A1324" s="99" t="s">
        <v>656</v>
      </c>
      <c r="B1324" s="101">
        <v>923</v>
      </c>
      <c r="C1324" s="101" t="s">
        <v>13</v>
      </c>
      <c r="D1324" s="101" t="s">
        <v>3</v>
      </c>
      <c r="E1324" s="101" t="s">
        <v>207</v>
      </c>
      <c r="F1324" s="101"/>
      <c r="G1324" s="227">
        <f t="shared" ref="G1324:R1327" si="848">G1325</f>
        <v>91</v>
      </c>
      <c r="H1324" s="227">
        <f t="shared" si="848"/>
        <v>0</v>
      </c>
      <c r="I1324" s="227">
        <f t="shared" si="848"/>
        <v>91</v>
      </c>
      <c r="J1324" s="227">
        <f t="shared" si="848"/>
        <v>0</v>
      </c>
      <c r="K1324" s="164">
        <f t="shared" si="848"/>
        <v>0</v>
      </c>
      <c r="L1324" s="164">
        <f t="shared" si="848"/>
        <v>0</v>
      </c>
      <c r="M1324" s="164">
        <f t="shared" si="848"/>
        <v>0</v>
      </c>
      <c r="N1324" s="164">
        <f t="shared" si="848"/>
        <v>0</v>
      </c>
      <c r="O1324" s="164">
        <f t="shared" si="848"/>
        <v>91</v>
      </c>
      <c r="P1324" s="164">
        <f t="shared" si="848"/>
        <v>0</v>
      </c>
      <c r="Q1324" s="164">
        <f t="shared" si="848"/>
        <v>91</v>
      </c>
      <c r="R1324" s="164">
        <f t="shared" si="848"/>
        <v>0</v>
      </c>
    </row>
    <row r="1325" spans="1:18" s="83" customFormat="1">
      <c r="A1325" s="99" t="s">
        <v>15</v>
      </c>
      <c r="B1325" s="101">
        <v>923</v>
      </c>
      <c r="C1325" s="101" t="s">
        <v>13</v>
      </c>
      <c r="D1325" s="101" t="s">
        <v>3</v>
      </c>
      <c r="E1325" s="101" t="s">
        <v>208</v>
      </c>
      <c r="F1325" s="101"/>
      <c r="G1325" s="227">
        <f t="shared" si="848"/>
        <v>91</v>
      </c>
      <c r="H1325" s="227">
        <f t="shared" si="848"/>
        <v>0</v>
      </c>
      <c r="I1325" s="227">
        <f t="shared" si="848"/>
        <v>91</v>
      </c>
      <c r="J1325" s="227">
        <f t="shared" si="848"/>
        <v>0</v>
      </c>
      <c r="K1325" s="164">
        <f t="shared" si="848"/>
        <v>0</v>
      </c>
      <c r="L1325" s="164">
        <f t="shared" si="848"/>
        <v>0</v>
      </c>
      <c r="M1325" s="164">
        <f t="shared" si="848"/>
        <v>0</v>
      </c>
      <c r="N1325" s="164">
        <f t="shared" si="848"/>
        <v>0</v>
      </c>
      <c r="O1325" s="164">
        <f t="shared" si="848"/>
        <v>91</v>
      </c>
      <c r="P1325" s="164">
        <f t="shared" si="848"/>
        <v>0</v>
      </c>
      <c r="Q1325" s="164">
        <f t="shared" si="848"/>
        <v>91</v>
      </c>
      <c r="R1325" s="164">
        <f t="shared" si="848"/>
        <v>0</v>
      </c>
    </row>
    <row r="1326" spans="1:18" s="83" customFormat="1">
      <c r="A1326" s="99" t="s">
        <v>18</v>
      </c>
      <c r="B1326" s="101">
        <v>923</v>
      </c>
      <c r="C1326" s="101" t="s">
        <v>13</v>
      </c>
      <c r="D1326" s="101" t="s">
        <v>3</v>
      </c>
      <c r="E1326" s="101" t="s">
        <v>209</v>
      </c>
      <c r="F1326" s="101"/>
      <c r="G1326" s="227">
        <f t="shared" si="848"/>
        <v>91</v>
      </c>
      <c r="H1326" s="227">
        <f t="shared" si="848"/>
        <v>0</v>
      </c>
      <c r="I1326" s="227">
        <f t="shared" si="848"/>
        <v>91</v>
      </c>
      <c r="J1326" s="227">
        <f t="shared" si="848"/>
        <v>0</v>
      </c>
      <c r="K1326" s="164">
        <f t="shared" si="848"/>
        <v>0</v>
      </c>
      <c r="L1326" s="164">
        <f t="shared" si="848"/>
        <v>0</v>
      </c>
      <c r="M1326" s="164">
        <f t="shared" si="848"/>
        <v>0</v>
      </c>
      <c r="N1326" s="164">
        <f t="shared" si="848"/>
        <v>0</v>
      </c>
      <c r="O1326" s="164">
        <f t="shared" si="848"/>
        <v>91</v>
      </c>
      <c r="P1326" s="164">
        <f t="shared" si="848"/>
        <v>0</v>
      </c>
      <c r="Q1326" s="164">
        <f t="shared" si="848"/>
        <v>91</v>
      </c>
      <c r="R1326" s="164">
        <f t="shared" si="848"/>
        <v>0</v>
      </c>
    </row>
    <row r="1327" spans="1:18" s="83" customFormat="1" ht="33">
      <c r="A1327" s="99" t="s">
        <v>172</v>
      </c>
      <c r="B1327" s="101">
        <v>923</v>
      </c>
      <c r="C1327" s="101" t="s">
        <v>13</v>
      </c>
      <c r="D1327" s="101" t="s">
        <v>3</v>
      </c>
      <c r="E1327" s="101" t="s">
        <v>209</v>
      </c>
      <c r="F1327" s="101" t="s">
        <v>16</v>
      </c>
      <c r="G1327" s="227">
        <f t="shared" si="848"/>
        <v>91</v>
      </c>
      <c r="H1327" s="227">
        <f t="shared" si="848"/>
        <v>0</v>
      </c>
      <c r="I1327" s="227">
        <f t="shared" si="848"/>
        <v>91</v>
      </c>
      <c r="J1327" s="227">
        <f t="shared" si="848"/>
        <v>0</v>
      </c>
      <c r="K1327" s="164">
        <f t="shared" si="848"/>
        <v>0</v>
      </c>
      <c r="L1327" s="164">
        <f t="shared" si="848"/>
        <v>0</v>
      </c>
      <c r="M1327" s="164">
        <f t="shared" si="848"/>
        <v>0</v>
      </c>
      <c r="N1327" s="164">
        <f t="shared" si="848"/>
        <v>0</v>
      </c>
      <c r="O1327" s="164">
        <f t="shared" si="848"/>
        <v>91</v>
      </c>
      <c r="P1327" s="164">
        <f t="shared" si="848"/>
        <v>0</v>
      </c>
      <c r="Q1327" s="164">
        <f t="shared" si="848"/>
        <v>91</v>
      </c>
      <c r="R1327" s="164">
        <f t="shared" si="848"/>
        <v>0</v>
      </c>
    </row>
    <row r="1328" spans="1:18" s="83" customFormat="1" ht="33">
      <c r="A1328" s="99" t="s">
        <v>44</v>
      </c>
      <c r="B1328" s="101">
        <v>923</v>
      </c>
      <c r="C1328" s="101" t="s">
        <v>13</v>
      </c>
      <c r="D1328" s="101" t="s">
        <v>3</v>
      </c>
      <c r="E1328" s="101" t="s">
        <v>209</v>
      </c>
      <c r="F1328" s="101" t="s">
        <v>51</v>
      </c>
      <c r="G1328" s="226">
        <v>91</v>
      </c>
      <c r="H1328" s="226"/>
      <c r="I1328" s="226">
        <v>91</v>
      </c>
      <c r="J1328" s="226"/>
      <c r="K1328" s="96"/>
      <c r="L1328" s="96"/>
      <c r="M1328" s="96"/>
      <c r="N1328" s="96"/>
      <c r="O1328" s="96">
        <f>G1328+K1328</f>
        <v>91</v>
      </c>
      <c r="P1328" s="96">
        <f>H1328+L1328</f>
        <v>0</v>
      </c>
      <c r="Q1328" s="96">
        <f>I1328+M1328</f>
        <v>91</v>
      </c>
      <c r="R1328" s="96">
        <f>J1328+N1328</f>
        <v>0</v>
      </c>
    </row>
    <row r="1329" spans="1:18" s="83" customFormat="1" ht="49.5" hidden="1">
      <c r="A1329" s="84" t="s">
        <v>196</v>
      </c>
      <c r="B1329" s="89">
        <v>923</v>
      </c>
      <c r="C1329" s="89" t="s">
        <v>13</v>
      </c>
      <c r="D1329" s="89" t="s">
        <v>3</v>
      </c>
      <c r="E1329" s="89" t="s">
        <v>197</v>
      </c>
      <c r="F1329" s="126"/>
      <c r="G1329" s="227">
        <f>G1330+G1338+G1353</f>
        <v>0</v>
      </c>
      <c r="H1329" s="227">
        <f t="shared" ref="H1329:J1329" si="849">H1330+H1338+H1353</f>
        <v>0</v>
      </c>
      <c r="I1329" s="227">
        <f t="shared" si="849"/>
        <v>0</v>
      </c>
      <c r="J1329" s="227">
        <f t="shared" si="849"/>
        <v>0</v>
      </c>
      <c r="K1329" s="186">
        <f>K1330+K1338+K1353</f>
        <v>0</v>
      </c>
      <c r="L1329" s="186">
        <f t="shared" ref="L1329:N1329" si="850">L1330+L1338+L1353</f>
        <v>0</v>
      </c>
      <c r="M1329" s="186">
        <f t="shared" si="850"/>
        <v>0</v>
      </c>
      <c r="N1329" s="186">
        <f t="shared" si="850"/>
        <v>0</v>
      </c>
      <c r="O1329" s="186">
        <f>O1330+O1338+O1353</f>
        <v>0</v>
      </c>
      <c r="P1329" s="186">
        <f t="shared" ref="P1329:R1329" si="851">P1330+P1338+P1353</f>
        <v>0</v>
      </c>
      <c r="Q1329" s="186">
        <f t="shared" si="851"/>
        <v>0</v>
      </c>
      <c r="R1329" s="186">
        <f t="shared" si="851"/>
        <v>0</v>
      </c>
    </row>
    <row r="1330" spans="1:18" s="83" customFormat="1" hidden="1">
      <c r="A1330" s="84" t="s">
        <v>15</v>
      </c>
      <c r="B1330" s="89">
        <v>923</v>
      </c>
      <c r="C1330" s="89" t="s">
        <v>13</v>
      </c>
      <c r="D1330" s="89" t="s">
        <v>3</v>
      </c>
      <c r="E1330" s="89" t="s">
        <v>291</v>
      </c>
      <c r="F1330" s="89"/>
      <c r="G1330" s="227">
        <f t="shared" ref="G1330:R1330" si="852">G1331</f>
        <v>0</v>
      </c>
      <c r="H1330" s="227">
        <f t="shared" si="852"/>
        <v>0</v>
      </c>
      <c r="I1330" s="227">
        <f t="shared" si="852"/>
        <v>0</v>
      </c>
      <c r="J1330" s="227">
        <f t="shared" si="852"/>
        <v>0</v>
      </c>
      <c r="K1330" s="186">
        <f t="shared" si="852"/>
        <v>0</v>
      </c>
      <c r="L1330" s="186">
        <f t="shared" si="852"/>
        <v>0</v>
      </c>
      <c r="M1330" s="186">
        <f t="shared" si="852"/>
        <v>0</v>
      </c>
      <c r="N1330" s="186">
        <f t="shared" si="852"/>
        <v>0</v>
      </c>
      <c r="O1330" s="186">
        <f t="shared" si="852"/>
        <v>0</v>
      </c>
      <c r="P1330" s="186">
        <f t="shared" si="852"/>
        <v>0</v>
      </c>
      <c r="Q1330" s="186">
        <f t="shared" si="852"/>
        <v>0</v>
      </c>
      <c r="R1330" s="186">
        <f t="shared" si="852"/>
        <v>0</v>
      </c>
    </row>
    <row r="1331" spans="1:18" s="83" customFormat="1" hidden="1">
      <c r="A1331" s="84" t="s">
        <v>18</v>
      </c>
      <c r="B1331" s="89">
        <v>923</v>
      </c>
      <c r="C1331" s="89" t="s">
        <v>13</v>
      </c>
      <c r="D1331" s="89" t="s">
        <v>3</v>
      </c>
      <c r="E1331" s="89" t="s">
        <v>292</v>
      </c>
      <c r="F1331" s="89"/>
      <c r="G1331" s="227">
        <f t="shared" ref="G1331:J1331" si="853">G1332+G1334+G1336</f>
        <v>0</v>
      </c>
      <c r="H1331" s="227">
        <f t="shared" si="853"/>
        <v>0</v>
      </c>
      <c r="I1331" s="227">
        <f t="shared" si="853"/>
        <v>0</v>
      </c>
      <c r="J1331" s="227">
        <f t="shared" si="853"/>
        <v>0</v>
      </c>
      <c r="K1331" s="186">
        <f t="shared" ref="K1331:R1331" si="854">K1332+K1334+K1336</f>
        <v>0</v>
      </c>
      <c r="L1331" s="186">
        <f t="shared" si="854"/>
        <v>0</v>
      </c>
      <c r="M1331" s="186">
        <f t="shared" si="854"/>
        <v>0</v>
      </c>
      <c r="N1331" s="186">
        <f t="shared" si="854"/>
        <v>0</v>
      </c>
      <c r="O1331" s="186">
        <f t="shared" si="854"/>
        <v>0</v>
      </c>
      <c r="P1331" s="186">
        <f t="shared" si="854"/>
        <v>0</v>
      </c>
      <c r="Q1331" s="186">
        <f t="shared" si="854"/>
        <v>0</v>
      </c>
      <c r="R1331" s="186">
        <f t="shared" si="854"/>
        <v>0</v>
      </c>
    </row>
    <row r="1332" spans="1:18" s="83" customFormat="1" ht="33" hidden="1">
      <c r="A1332" s="84" t="s">
        <v>172</v>
      </c>
      <c r="B1332" s="89">
        <v>923</v>
      </c>
      <c r="C1332" s="89" t="s">
        <v>13</v>
      </c>
      <c r="D1332" s="89" t="s">
        <v>3</v>
      </c>
      <c r="E1332" s="89" t="s">
        <v>292</v>
      </c>
      <c r="F1332" s="89" t="s">
        <v>16</v>
      </c>
      <c r="G1332" s="226">
        <f t="shared" ref="G1332:R1332" si="855">G1333</f>
        <v>0</v>
      </c>
      <c r="H1332" s="226">
        <f t="shared" si="855"/>
        <v>0</v>
      </c>
      <c r="I1332" s="226">
        <f t="shared" si="855"/>
        <v>0</v>
      </c>
      <c r="J1332" s="226">
        <f t="shared" si="855"/>
        <v>0</v>
      </c>
      <c r="K1332" s="87">
        <f t="shared" si="855"/>
        <v>0</v>
      </c>
      <c r="L1332" s="87">
        <f t="shared" si="855"/>
        <v>0</v>
      </c>
      <c r="M1332" s="87">
        <f t="shared" si="855"/>
        <v>0</v>
      </c>
      <c r="N1332" s="87">
        <f t="shared" si="855"/>
        <v>0</v>
      </c>
      <c r="O1332" s="87">
        <f t="shared" si="855"/>
        <v>0</v>
      </c>
      <c r="P1332" s="87">
        <f t="shared" si="855"/>
        <v>0</v>
      </c>
      <c r="Q1332" s="87">
        <f t="shared" si="855"/>
        <v>0</v>
      </c>
      <c r="R1332" s="87">
        <f t="shared" si="855"/>
        <v>0</v>
      </c>
    </row>
    <row r="1333" spans="1:18" s="83" customFormat="1" ht="33" hidden="1">
      <c r="A1333" s="84" t="s">
        <v>44</v>
      </c>
      <c r="B1333" s="89">
        <v>923</v>
      </c>
      <c r="C1333" s="89" t="s">
        <v>13</v>
      </c>
      <c r="D1333" s="89" t="s">
        <v>3</v>
      </c>
      <c r="E1333" s="89" t="s">
        <v>292</v>
      </c>
      <c r="F1333" s="89" t="s">
        <v>51</v>
      </c>
      <c r="G1333" s="226"/>
      <c r="H1333" s="226"/>
      <c r="I1333" s="226"/>
      <c r="J1333" s="226"/>
      <c r="K1333" s="87"/>
      <c r="L1333" s="87"/>
      <c r="M1333" s="87"/>
      <c r="N1333" s="87"/>
      <c r="O1333" s="87">
        <f>G1333+K1333</f>
        <v>0</v>
      </c>
      <c r="P1333" s="87">
        <f>H1333+L1333</f>
        <v>0</v>
      </c>
      <c r="Q1333" s="87">
        <f>I1333+M1333</f>
        <v>0</v>
      </c>
      <c r="R1333" s="87">
        <f>J1333+N1333</f>
        <v>0</v>
      </c>
    </row>
    <row r="1334" spans="1:18" s="83" customFormat="1" hidden="1">
      <c r="A1334" s="84" t="s">
        <v>40</v>
      </c>
      <c r="B1334" s="89">
        <v>923</v>
      </c>
      <c r="C1334" s="89" t="s">
        <v>13</v>
      </c>
      <c r="D1334" s="89" t="s">
        <v>3</v>
      </c>
      <c r="E1334" s="89" t="s">
        <v>292</v>
      </c>
      <c r="F1334" s="89" t="s">
        <v>41</v>
      </c>
      <c r="G1334" s="226">
        <f t="shared" ref="G1334:R1334" si="856">G1335</f>
        <v>0</v>
      </c>
      <c r="H1334" s="226">
        <f t="shared" si="856"/>
        <v>0</v>
      </c>
      <c r="I1334" s="226">
        <f t="shared" si="856"/>
        <v>0</v>
      </c>
      <c r="J1334" s="226">
        <f t="shared" si="856"/>
        <v>0</v>
      </c>
      <c r="K1334" s="87">
        <f t="shared" si="856"/>
        <v>0</v>
      </c>
      <c r="L1334" s="87">
        <f t="shared" si="856"/>
        <v>0</v>
      </c>
      <c r="M1334" s="87">
        <f t="shared" si="856"/>
        <v>0</v>
      </c>
      <c r="N1334" s="87">
        <f t="shared" si="856"/>
        <v>0</v>
      </c>
      <c r="O1334" s="87">
        <f t="shared" si="856"/>
        <v>0</v>
      </c>
      <c r="P1334" s="87">
        <f t="shared" si="856"/>
        <v>0</v>
      </c>
      <c r="Q1334" s="87">
        <f t="shared" si="856"/>
        <v>0</v>
      </c>
      <c r="R1334" s="87">
        <f t="shared" si="856"/>
        <v>0</v>
      </c>
    </row>
    <row r="1335" spans="1:18" s="83" customFormat="1" hidden="1">
      <c r="A1335" s="84" t="s">
        <v>47</v>
      </c>
      <c r="B1335" s="89">
        <v>923</v>
      </c>
      <c r="C1335" s="89" t="s">
        <v>13</v>
      </c>
      <c r="D1335" s="89" t="s">
        <v>3</v>
      </c>
      <c r="E1335" s="89" t="s">
        <v>292</v>
      </c>
      <c r="F1335" s="89" t="s">
        <v>201</v>
      </c>
      <c r="G1335" s="226"/>
      <c r="H1335" s="226"/>
      <c r="I1335" s="226"/>
      <c r="J1335" s="226"/>
      <c r="K1335" s="87"/>
      <c r="L1335" s="87"/>
      <c r="M1335" s="87"/>
      <c r="N1335" s="87"/>
      <c r="O1335" s="87">
        <f>G1335+K1335</f>
        <v>0</v>
      </c>
      <c r="P1335" s="87">
        <f>H1335+L1335</f>
        <v>0</v>
      </c>
      <c r="Q1335" s="87">
        <f>I1335+M1335</f>
        <v>0</v>
      </c>
      <c r="R1335" s="87">
        <f>J1335+N1335</f>
        <v>0</v>
      </c>
    </row>
    <row r="1336" spans="1:18" s="83" customFormat="1" hidden="1">
      <c r="A1336" s="84" t="s">
        <v>19</v>
      </c>
      <c r="B1336" s="89">
        <v>923</v>
      </c>
      <c r="C1336" s="89" t="s">
        <v>13</v>
      </c>
      <c r="D1336" s="89" t="s">
        <v>3</v>
      </c>
      <c r="E1336" s="89" t="s">
        <v>292</v>
      </c>
      <c r="F1336" s="89" t="s">
        <v>20</v>
      </c>
      <c r="G1336" s="226">
        <f t="shared" ref="G1336:R1336" si="857">G1337</f>
        <v>0</v>
      </c>
      <c r="H1336" s="226">
        <f t="shared" si="857"/>
        <v>0</v>
      </c>
      <c r="I1336" s="226">
        <f t="shared" si="857"/>
        <v>0</v>
      </c>
      <c r="J1336" s="226">
        <f t="shared" si="857"/>
        <v>0</v>
      </c>
      <c r="K1336" s="87">
        <f t="shared" si="857"/>
        <v>0</v>
      </c>
      <c r="L1336" s="87">
        <f t="shared" si="857"/>
        <v>0</v>
      </c>
      <c r="M1336" s="87">
        <f t="shared" si="857"/>
        <v>0</v>
      </c>
      <c r="N1336" s="87">
        <f t="shared" si="857"/>
        <v>0</v>
      </c>
      <c r="O1336" s="87">
        <f t="shared" si="857"/>
        <v>0</v>
      </c>
      <c r="P1336" s="87">
        <f t="shared" si="857"/>
        <v>0</v>
      </c>
      <c r="Q1336" s="87">
        <f t="shared" si="857"/>
        <v>0</v>
      </c>
      <c r="R1336" s="87">
        <f t="shared" si="857"/>
        <v>0</v>
      </c>
    </row>
    <row r="1337" spans="1:18" s="83" customFormat="1" hidden="1">
      <c r="A1337" s="137" t="s">
        <v>48</v>
      </c>
      <c r="B1337" s="89">
        <v>923</v>
      </c>
      <c r="C1337" s="89" t="s">
        <v>13</v>
      </c>
      <c r="D1337" s="89" t="s">
        <v>3</v>
      </c>
      <c r="E1337" s="89" t="s">
        <v>292</v>
      </c>
      <c r="F1337" s="89" t="s">
        <v>50</v>
      </c>
      <c r="G1337" s="226"/>
      <c r="H1337" s="226"/>
      <c r="I1337" s="226"/>
      <c r="J1337" s="226"/>
      <c r="K1337" s="87"/>
      <c r="L1337" s="87"/>
      <c r="M1337" s="87"/>
      <c r="N1337" s="87"/>
      <c r="O1337" s="87">
        <f>G1337+K1337</f>
        <v>0</v>
      </c>
      <c r="P1337" s="87">
        <f>H1337+L1337</f>
        <v>0</v>
      </c>
      <c r="Q1337" s="87">
        <f>I1337+M1337</f>
        <v>0</v>
      </c>
      <c r="R1337" s="87">
        <f>J1337+N1337</f>
        <v>0</v>
      </c>
    </row>
    <row r="1338" spans="1:18" s="83" customFormat="1" ht="33" hidden="1">
      <c r="A1338" s="84" t="s">
        <v>62</v>
      </c>
      <c r="B1338" s="89">
        <v>923</v>
      </c>
      <c r="C1338" s="89" t="s">
        <v>13</v>
      </c>
      <c r="D1338" s="89" t="s">
        <v>3</v>
      </c>
      <c r="E1338" s="89" t="s">
        <v>299</v>
      </c>
      <c r="F1338" s="89"/>
      <c r="G1338" s="227">
        <f t="shared" ref="G1338:J1338" si="858">G1339+G1346</f>
        <v>0</v>
      </c>
      <c r="H1338" s="227">
        <f t="shared" si="858"/>
        <v>0</v>
      </c>
      <c r="I1338" s="227">
        <f t="shared" si="858"/>
        <v>0</v>
      </c>
      <c r="J1338" s="227">
        <f t="shared" si="858"/>
        <v>0</v>
      </c>
      <c r="K1338" s="186">
        <f t="shared" ref="K1338:R1338" si="859">K1339+K1346</f>
        <v>0</v>
      </c>
      <c r="L1338" s="186">
        <f t="shared" si="859"/>
        <v>0</v>
      </c>
      <c r="M1338" s="186">
        <f t="shared" si="859"/>
        <v>0</v>
      </c>
      <c r="N1338" s="186">
        <f t="shared" si="859"/>
        <v>0</v>
      </c>
      <c r="O1338" s="186">
        <f t="shared" si="859"/>
        <v>0</v>
      </c>
      <c r="P1338" s="186">
        <f t="shared" si="859"/>
        <v>0</v>
      </c>
      <c r="Q1338" s="186">
        <f t="shared" si="859"/>
        <v>0</v>
      </c>
      <c r="R1338" s="186">
        <f t="shared" si="859"/>
        <v>0</v>
      </c>
    </row>
    <row r="1339" spans="1:18" s="83" customFormat="1" ht="33" hidden="1">
      <c r="A1339" s="84" t="s">
        <v>31</v>
      </c>
      <c r="B1339" s="89">
        <v>923</v>
      </c>
      <c r="C1339" s="89" t="s">
        <v>13</v>
      </c>
      <c r="D1339" s="89" t="s">
        <v>3</v>
      </c>
      <c r="E1339" s="89" t="s">
        <v>300</v>
      </c>
      <c r="F1339" s="89"/>
      <c r="G1339" s="226">
        <f t="shared" ref="G1339:J1339" si="860">G1340+G1342+G1344</f>
        <v>0</v>
      </c>
      <c r="H1339" s="226">
        <f t="shared" si="860"/>
        <v>0</v>
      </c>
      <c r="I1339" s="226">
        <f t="shared" si="860"/>
        <v>0</v>
      </c>
      <c r="J1339" s="226">
        <f t="shared" si="860"/>
        <v>0</v>
      </c>
      <c r="K1339" s="87">
        <f t="shared" ref="K1339:R1339" si="861">K1340+K1342+K1344</f>
        <v>0</v>
      </c>
      <c r="L1339" s="87">
        <f t="shared" si="861"/>
        <v>0</v>
      </c>
      <c r="M1339" s="87">
        <f t="shared" si="861"/>
        <v>0</v>
      </c>
      <c r="N1339" s="87">
        <f t="shared" si="861"/>
        <v>0</v>
      </c>
      <c r="O1339" s="87">
        <f t="shared" si="861"/>
        <v>0</v>
      </c>
      <c r="P1339" s="87">
        <f t="shared" si="861"/>
        <v>0</v>
      </c>
      <c r="Q1339" s="87">
        <f t="shared" si="861"/>
        <v>0</v>
      </c>
      <c r="R1339" s="87">
        <f t="shared" si="861"/>
        <v>0</v>
      </c>
    </row>
    <row r="1340" spans="1:18" s="83" customFormat="1" ht="82.5" hidden="1">
      <c r="A1340" s="84" t="s">
        <v>21</v>
      </c>
      <c r="B1340" s="89">
        <v>923</v>
      </c>
      <c r="C1340" s="89" t="s">
        <v>13</v>
      </c>
      <c r="D1340" s="89" t="s">
        <v>3</v>
      </c>
      <c r="E1340" s="89" t="s">
        <v>300</v>
      </c>
      <c r="F1340" s="89" t="s">
        <v>22</v>
      </c>
      <c r="G1340" s="226">
        <f t="shared" ref="G1340:R1340" si="862">G1341</f>
        <v>0</v>
      </c>
      <c r="H1340" s="226">
        <f t="shared" si="862"/>
        <v>0</v>
      </c>
      <c r="I1340" s="226">
        <f t="shared" si="862"/>
        <v>0</v>
      </c>
      <c r="J1340" s="226">
        <f t="shared" si="862"/>
        <v>0</v>
      </c>
      <c r="K1340" s="87">
        <f t="shared" si="862"/>
        <v>0</v>
      </c>
      <c r="L1340" s="87">
        <f t="shared" si="862"/>
        <v>0</v>
      </c>
      <c r="M1340" s="87">
        <f t="shared" si="862"/>
        <v>0</v>
      </c>
      <c r="N1340" s="87">
        <f t="shared" si="862"/>
        <v>0</v>
      </c>
      <c r="O1340" s="87">
        <f t="shared" si="862"/>
        <v>0</v>
      </c>
      <c r="P1340" s="87">
        <f t="shared" si="862"/>
        <v>0</v>
      </c>
      <c r="Q1340" s="87">
        <f t="shared" si="862"/>
        <v>0</v>
      </c>
      <c r="R1340" s="87">
        <f t="shared" si="862"/>
        <v>0</v>
      </c>
    </row>
    <row r="1341" spans="1:18" s="83" customFormat="1" hidden="1">
      <c r="A1341" s="84" t="s">
        <v>45</v>
      </c>
      <c r="B1341" s="89">
        <v>923</v>
      </c>
      <c r="C1341" s="89" t="s">
        <v>13</v>
      </c>
      <c r="D1341" s="89" t="s">
        <v>3</v>
      </c>
      <c r="E1341" s="89" t="s">
        <v>300</v>
      </c>
      <c r="F1341" s="89" t="s">
        <v>53</v>
      </c>
      <c r="G1341" s="226"/>
      <c r="H1341" s="226"/>
      <c r="I1341" s="226"/>
      <c r="J1341" s="226"/>
      <c r="K1341" s="87"/>
      <c r="L1341" s="87"/>
      <c r="M1341" s="87"/>
      <c r="N1341" s="87"/>
      <c r="O1341" s="87">
        <f>G1341+K1341</f>
        <v>0</v>
      </c>
      <c r="P1341" s="87">
        <f>H1341+L1341</f>
        <v>0</v>
      </c>
      <c r="Q1341" s="87">
        <f>I1341+M1341</f>
        <v>0</v>
      </c>
      <c r="R1341" s="87">
        <f>J1341+N1341</f>
        <v>0</v>
      </c>
    </row>
    <row r="1342" spans="1:18" s="83" customFormat="1" ht="33" hidden="1">
      <c r="A1342" s="84" t="s">
        <v>172</v>
      </c>
      <c r="B1342" s="89">
        <v>923</v>
      </c>
      <c r="C1342" s="89" t="s">
        <v>13</v>
      </c>
      <c r="D1342" s="89" t="s">
        <v>3</v>
      </c>
      <c r="E1342" s="89" t="s">
        <v>300</v>
      </c>
      <c r="F1342" s="89" t="s">
        <v>16</v>
      </c>
      <c r="G1342" s="226">
        <f t="shared" ref="G1342:R1342" si="863">G1343</f>
        <v>0</v>
      </c>
      <c r="H1342" s="226">
        <f t="shared" si="863"/>
        <v>0</v>
      </c>
      <c r="I1342" s="226">
        <f t="shared" si="863"/>
        <v>0</v>
      </c>
      <c r="J1342" s="226">
        <f t="shared" si="863"/>
        <v>0</v>
      </c>
      <c r="K1342" s="87">
        <f t="shared" si="863"/>
        <v>0</v>
      </c>
      <c r="L1342" s="87">
        <f t="shared" si="863"/>
        <v>0</v>
      </c>
      <c r="M1342" s="87">
        <f t="shared" si="863"/>
        <v>0</v>
      </c>
      <c r="N1342" s="87">
        <f t="shared" si="863"/>
        <v>0</v>
      </c>
      <c r="O1342" s="87">
        <f t="shared" si="863"/>
        <v>0</v>
      </c>
      <c r="P1342" s="87">
        <f t="shared" si="863"/>
        <v>0</v>
      </c>
      <c r="Q1342" s="87">
        <f t="shared" si="863"/>
        <v>0</v>
      </c>
      <c r="R1342" s="87">
        <f t="shared" si="863"/>
        <v>0</v>
      </c>
    </row>
    <row r="1343" spans="1:18" s="83" customFormat="1" ht="33" hidden="1">
      <c r="A1343" s="84" t="s">
        <v>44</v>
      </c>
      <c r="B1343" s="89">
        <v>923</v>
      </c>
      <c r="C1343" s="89" t="s">
        <v>13</v>
      </c>
      <c r="D1343" s="89" t="s">
        <v>3</v>
      </c>
      <c r="E1343" s="89" t="s">
        <v>300</v>
      </c>
      <c r="F1343" s="89" t="s">
        <v>51</v>
      </c>
      <c r="G1343" s="226"/>
      <c r="H1343" s="226"/>
      <c r="I1343" s="226"/>
      <c r="J1343" s="226"/>
      <c r="K1343" s="87"/>
      <c r="L1343" s="87"/>
      <c r="M1343" s="87"/>
      <c r="N1343" s="87"/>
      <c r="O1343" s="87">
        <f>G1343+K1343</f>
        <v>0</v>
      </c>
      <c r="P1343" s="87">
        <f>H1343+L1343</f>
        <v>0</v>
      </c>
      <c r="Q1343" s="87">
        <f>I1343+M1343</f>
        <v>0</v>
      </c>
      <c r="R1343" s="87">
        <f>J1343+N1343</f>
        <v>0</v>
      </c>
    </row>
    <row r="1344" spans="1:18" s="83" customFormat="1" hidden="1">
      <c r="A1344" s="84" t="s">
        <v>19</v>
      </c>
      <c r="B1344" s="89">
        <v>923</v>
      </c>
      <c r="C1344" s="89" t="s">
        <v>13</v>
      </c>
      <c r="D1344" s="89" t="s">
        <v>3</v>
      </c>
      <c r="E1344" s="89" t="s">
        <v>300</v>
      </c>
      <c r="F1344" s="89" t="s">
        <v>20</v>
      </c>
      <c r="G1344" s="226">
        <f t="shared" ref="G1344:R1344" si="864">G1345</f>
        <v>0</v>
      </c>
      <c r="H1344" s="226">
        <f t="shared" si="864"/>
        <v>0</v>
      </c>
      <c r="I1344" s="226">
        <f t="shared" si="864"/>
        <v>0</v>
      </c>
      <c r="J1344" s="226">
        <f t="shared" si="864"/>
        <v>0</v>
      </c>
      <c r="K1344" s="87">
        <f t="shared" si="864"/>
        <v>0</v>
      </c>
      <c r="L1344" s="87">
        <f t="shared" si="864"/>
        <v>0</v>
      </c>
      <c r="M1344" s="87">
        <f t="shared" si="864"/>
        <v>0</v>
      </c>
      <c r="N1344" s="87">
        <f t="shared" si="864"/>
        <v>0</v>
      </c>
      <c r="O1344" s="87">
        <f t="shared" si="864"/>
        <v>0</v>
      </c>
      <c r="P1344" s="87">
        <f t="shared" si="864"/>
        <v>0</v>
      </c>
      <c r="Q1344" s="87">
        <f t="shared" si="864"/>
        <v>0</v>
      </c>
      <c r="R1344" s="87">
        <f t="shared" si="864"/>
        <v>0</v>
      </c>
    </row>
    <row r="1345" spans="1:18" s="83" customFormat="1" hidden="1">
      <c r="A1345" s="137" t="s">
        <v>48</v>
      </c>
      <c r="B1345" s="89">
        <v>923</v>
      </c>
      <c r="C1345" s="89" t="s">
        <v>13</v>
      </c>
      <c r="D1345" s="89" t="s">
        <v>3</v>
      </c>
      <c r="E1345" s="89" t="s">
        <v>300</v>
      </c>
      <c r="F1345" s="89" t="s">
        <v>50</v>
      </c>
      <c r="G1345" s="226"/>
      <c r="H1345" s="226"/>
      <c r="I1345" s="226"/>
      <c r="J1345" s="226"/>
      <c r="K1345" s="87"/>
      <c r="L1345" s="87"/>
      <c r="M1345" s="87"/>
      <c r="N1345" s="87"/>
      <c r="O1345" s="87">
        <f>G1345+K1345</f>
        <v>0</v>
      </c>
      <c r="P1345" s="87">
        <f>H1345+L1345</f>
        <v>0</v>
      </c>
      <c r="Q1345" s="87">
        <f>I1345+M1345</f>
        <v>0</v>
      </c>
      <c r="R1345" s="87">
        <f>J1345+N1345</f>
        <v>0</v>
      </c>
    </row>
    <row r="1346" spans="1:18" s="83" customFormat="1" ht="33" hidden="1">
      <c r="A1346" s="84" t="s">
        <v>34</v>
      </c>
      <c r="B1346" s="89">
        <v>923</v>
      </c>
      <c r="C1346" s="89" t="s">
        <v>13</v>
      </c>
      <c r="D1346" s="89" t="s">
        <v>3</v>
      </c>
      <c r="E1346" s="89" t="s">
        <v>301</v>
      </c>
      <c r="F1346" s="89"/>
      <c r="G1346" s="226">
        <f t="shared" ref="G1346:J1346" si="865">G1347+G1349+G1351</f>
        <v>0</v>
      </c>
      <c r="H1346" s="226">
        <f t="shared" si="865"/>
        <v>0</v>
      </c>
      <c r="I1346" s="226">
        <f t="shared" si="865"/>
        <v>0</v>
      </c>
      <c r="J1346" s="226">
        <f t="shared" si="865"/>
        <v>0</v>
      </c>
      <c r="K1346" s="87">
        <f t="shared" ref="K1346:R1346" si="866">K1347+K1349+K1351</f>
        <v>0</v>
      </c>
      <c r="L1346" s="87">
        <f t="shared" si="866"/>
        <v>0</v>
      </c>
      <c r="M1346" s="87">
        <f t="shared" si="866"/>
        <v>0</v>
      </c>
      <c r="N1346" s="87">
        <f t="shared" si="866"/>
        <v>0</v>
      </c>
      <c r="O1346" s="87">
        <f t="shared" si="866"/>
        <v>0</v>
      </c>
      <c r="P1346" s="87">
        <f t="shared" si="866"/>
        <v>0</v>
      </c>
      <c r="Q1346" s="87">
        <f t="shared" si="866"/>
        <v>0</v>
      </c>
      <c r="R1346" s="87">
        <f t="shared" si="866"/>
        <v>0</v>
      </c>
    </row>
    <row r="1347" spans="1:18" s="83" customFormat="1" ht="82.5" hidden="1">
      <c r="A1347" s="84" t="s">
        <v>21</v>
      </c>
      <c r="B1347" s="89">
        <v>923</v>
      </c>
      <c r="C1347" s="89" t="s">
        <v>13</v>
      </c>
      <c r="D1347" s="89" t="s">
        <v>3</v>
      </c>
      <c r="E1347" s="89" t="s">
        <v>301</v>
      </c>
      <c r="F1347" s="89" t="s">
        <v>22</v>
      </c>
      <c r="G1347" s="226">
        <f t="shared" ref="G1347:R1347" si="867">G1348</f>
        <v>0</v>
      </c>
      <c r="H1347" s="226">
        <f t="shared" si="867"/>
        <v>0</v>
      </c>
      <c r="I1347" s="226">
        <f t="shared" si="867"/>
        <v>0</v>
      </c>
      <c r="J1347" s="226">
        <f t="shared" si="867"/>
        <v>0</v>
      </c>
      <c r="K1347" s="87">
        <f t="shared" si="867"/>
        <v>0</v>
      </c>
      <c r="L1347" s="87">
        <f t="shared" si="867"/>
        <v>0</v>
      </c>
      <c r="M1347" s="87">
        <f t="shared" si="867"/>
        <v>0</v>
      </c>
      <c r="N1347" s="87">
        <f t="shared" si="867"/>
        <v>0</v>
      </c>
      <c r="O1347" s="87">
        <f t="shared" si="867"/>
        <v>0</v>
      </c>
      <c r="P1347" s="87">
        <f t="shared" si="867"/>
        <v>0</v>
      </c>
      <c r="Q1347" s="87">
        <f t="shared" si="867"/>
        <v>0</v>
      </c>
      <c r="R1347" s="87">
        <f t="shared" si="867"/>
        <v>0</v>
      </c>
    </row>
    <row r="1348" spans="1:18" s="83" customFormat="1" hidden="1">
      <c r="A1348" s="84" t="s">
        <v>45</v>
      </c>
      <c r="B1348" s="89">
        <v>923</v>
      </c>
      <c r="C1348" s="89" t="s">
        <v>13</v>
      </c>
      <c r="D1348" s="89" t="s">
        <v>3</v>
      </c>
      <c r="E1348" s="89" t="s">
        <v>301</v>
      </c>
      <c r="F1348" s="89" t="s">
        <v>53</v>
      </c>
      <c r="G1348" s="226"/>
      <c r="H1348" s="226"/>
      <c r="I1348" s="226"/>
      <c r="J1348" s="226"/>
      <c r="K1348" s="87"/>
      <c r="L1348" s="87"/>
      <c r="M1348" s="87"/>
      <c r="N1348" s="87"/>
      <c r="O1348" s="87">
        <f>G1348+K1348</f>
        <v>0</v>
      </c>
      <c r="P1348" s="87">
        <f>H1348+L1348</f>
        <v>0</v>
      </c>
      <c r="Q1348" s="87">
        <f>I1348+M1348</f>
        <v>0</v>
      </c>
      <c r="R1348" s="87">
        <f>J1348+N1348</f>
        <v>0</v>
      </c>
    </row>
    <row r="1349" spans="1:18" s="83" customFormat="1" ht="33" hidden="1">
      <c r="A1349" s="84" t="s">
        <v>172</v>
      </c>
      <c r="B1349" s="89">
        <v>923</v>
      </c>
      <c r="C1349" s="89" t="s">
        <v>13</v>
      </c>
      <c r="D1349" s="89" t="s">
        <v>3</v>
      </c>
      <c r="E1349" s="89" t="s">
        <v>301</v>
      </c>
      <c r="F1349" s="89" t="s">
        <v>16</v>
      </c>
      <c r="G1349" s="226">
        <f t="shared" ref="G1349:R1349" si="868">G1350</f>
        <v>0</v>
      </c>
      <c r="H1349" s="226">
        <f t="shared" si="868"/>
        <v>0</v>
      </c>
      <c r="I1349" s="226">
        <f t="shared" si="868"/>
        <v>0</v>
      </c>
      <c r="J1349" s="226">
        <f t="shared" si="868"/>
        <v>0</v>
      </c>
      <c r="K1349" s="87">
        <f t="shared" si="868"/>
        <v>0</v>
      </c>
      <c r="L1349" s="87">
        <f t="shared" si="868"/>
        <v>0</v>
      </c>
      <c r="M1349" s="87">
        <f t="shared" si="868"/>
        <v>0</v>
      </c>
      <c r="N1349" s="87">
        <f t="shared" si="868"/>
        <v>0</v>
      </c>
      <c r="O1349" s="87">
        <f t="shared" si="868"/>
        <v>0</v>
      </c>
      <c r="P1349" s="87">
        <f t="shared" si="868"/>
        <v>0</v>
      </c>
      <c r="Q1349" s="87">
        <f t="shared" si="868"/>
        <v>0</v>
      </c>
      <c r="R1349" s="87">
        <f t="shared" si="868"/>
        <v>0</v>
      </c>
    </row>
    <row r="1350" spans="1:18" s="83" customFormat="1" ht="33" hidden="1">
      <c r="A1350" s="84" t="s">
        <v>44</v>
      </c>
      <c r="B1350" s="89">
        <v>923</v>
      </c>
      <c r="C1350" s="89" t="s">
        <v>13</v>
      </c>
      <c r="D1350" s="89" t="s">
        <v>3</v>
      </c>
      <c r="E1350" s="89" t="s">
        <v>301</v>
      </c>
      <c r="F1350" s="89" t="s">
        <v>51</v>
      </c>
      <c r="G1350" s="226"/>
      <c r="H1350" s="226"/>
      <c r="I1350" s="226"/>
      <c r="J1350" s="226"/>
      <c r="K1350" s="87"/>
      <c r="L1350" s="87"/>
      <c r="M1350" s="87"/>
      <c r="N1350" s="87"/>
      <c r="O1350" s="87">
        <f>G1350+K1350</f>
        <v>0</v>
      </c>
      <c r="P1350" s="87">
        <f>H1350+L1350</f>
        <v>0</v>
      </c>
      <c r="Q1350" s="87">
        <f>I1350+M1350</f>
        <v>0</v>
      </c>
      <c r="R1350" s="87">
        <f>J1350+N1350</f>
        <v>0</v>
      </c>
    </row>
    <row r="1351" spans="1:18" s="83" customFormat="1" hidden="1">
      <c r="A1351" s="84" t="s">
        <v>19</v>
      </c>
      <c r="B1351" s="89">
        <v>923</v>
      </c>
      <c r="C1351" s="89" t="s">
        <v>13</v>
      </c>
      <c r="D1351" s="89" t="s">
        <v>3</v>
      </c>
      <c r="E1351" s="89" t="s">
        <v>301</v>
      </c>
      <c r="F1351" s="89" t="s">
        <v>20</v>
      </c>
      <c r="G1351" s="227">
        <f t="shared" ref="G1351:R1351" si="869">G1352</f>
        <v>0</v>
      </c>
      <c r="H1351" s="227">
        <f t="shared" si="869"/>
        <v>0</v>
      </c>
      <c r="I1351" s="227">
        <f t="shared" si="869"/>
        <v>0</v>
      </c>
      <c r="J1351" s="227">
        <f t="shared" si="869"/>
        <v>0</v>
      </c>
      <c r="K1351" s="186">
        <f t="shared" si="869"/>
        <v>0</v>
      </c>
      <c r="L1351" s="186">
        <f t="shared" si="869"/>
        <v>0</v>
      </c>
      <c r="M1351" s="186">
        <f t="shared" si="869"/>
        <v>0</v>
      </c>
      <c r="N1351" s="186">
        <f t="shared" si="869"/>
        <v>0</v>
      </c>
      <c r="O1351" s="186">
        <f t="shared" si="869"/>
        <v>0</v>
      </c>
      <c r="P1351" s="186">
        <f t="shared" si="869"/>
        <v>0</v>
      </c>
      <c r="Q1351" s="186">
        <f t="shared" si="869"/>
        <v>0</v>
      </c>
      <c r="R1351" s="186">
        <f t="shared" si="869"/>
        <v>0</v>
      </c>
    </row>
    <row r="1352" spans="1:18" s="83" customFormat="1" hidden="1">
      <c r="A1352" s="137" t="s">
        <v>48</v>
      </c>
      <c r="B1352" s="89">
        <v>923</v>
      </c>
      <c r="C1352" s="89" t="s">
        <v>13</v>
      </c>
      <c r="D1352" s="89" t="s">
        <v>3</v>
      </c>
      <c r="E1352" s="89" t="s">
        <v>301</v>
      </c>
      <c r="F1352" s="89" t="s">
        <v>50</v>
      </c>
      <c r="G1352" s="226"/>
      <c r="H1352" s="226"/>
      <c r="I1352" s="226"/>
      <c r="J1352" s="226"/>
      <c r="K1352" s="87"/>
      <c r="L1352" s="87"/>
      <c r="M1352" s="87"/>
      <c r="N1352" s="87"/>
      <c r="O1352" s="87">
        <f>G1352+K1352</f>
        <v>0</v>
      </c>
      <c r="P1352" s="87">
        <f>H1352+L1352</f>
        <v>0</v>
      </c>
      <c r="Q1352" s="87">
        <f>I1352+M1352</f>
        <v>0</v>
      </c>
      <c r="R1352" s="87">
        <f>J1352+N1352</f>
        <v>0</v>
      </c>
    </row>
    <row r="1353" spans="1:18" s="83" customFormat="1" hidden="1">
      <c r="A1353" s="123" t="s">
        <v>571</v>
      </c>
      <c r="B1353" s="90" t="s">
        <v>189</v>
      </c>
      <c r="C1353" s="89" t="s">
        <v>13</v>
      </c>
      <c r="D1353" s="89" t="s">
        <v>3</v>
      </c>
      <c r="E1353" s="91" t="s">
        <v>588</v>
      </c>
      <c r="F1353" s="89"/>
      <c r="G1353" s="226">
        <f>G1354+G1357+G1362+G1365+G1368+G1375+G1382</f>
        <v>0</v>
      </c>
      <c r="H1353" s="226">
        <f t="shared" ref="H1353:J1353" si="870">H1354+H1357+H1362+H1365+H1368+H1375+H1382</f>
        <v>0</v>
      </c>
      <c r="I1353" s="226">
        <f t="shared" si="870"/>
        <v>0</v>
      </c>
      <c r="J1353" s="226">
        <f t="shared" si="870"/>
        <v>0</v>
      </c>
      <c r="K1353" s="87">
        <f>K1354+K1357+K1362+K1365+K1368+K1375+K1382</f>
        <v>0</v>
      </c>
      <c r="L1353" s="87">
        <f t="shared" ref="L1353:N1353" si="871">L1354+L1357+L1362+L1365+L1368+L1375+L1382</f>
        <v>0</v>
      </c>
      <c r="M1353" s="87">
        <f t="shared" si="871"/>
        <v>0</v>
      </c>
      <c r="N1353" s="87">
        <f t="shared" si="871"/>
        <v>0</v>
      </c>
      <c r="O1353" s="87">
        <f>O1354+O1357+O1362+O1365+O1368+O1375+O1382</f>
        <v>0</v>
      </c>
      <c r="P1353" s="87">
        <f t="shared" ref="P1353:R1353" si="872">P1354+P1357+P1362+P1365+P1368+P1375+P1382</f>
        <v>0</v>
      </c>
      <c r="Q1353" s="87">
        <f t="shared" si="872"/>
        <v>0</v>
      </c>
      <c r="R1353" s="87">
        <f t="shared" si="872"/>
        <v>0</v>
      </c>
    </row>
    <row r="1354" spans="1:18" s="83" customFormat="1" ht="33" hidden="1">
      <c r="A1354" s="84" t="s">
        <v>589</v>
      </c>
      <c r="B1354" s="90" t="s">
        <v>189</v>
      </c>
      <c r="C1354" s="89" t="s">
        <v>13</v>
      </c>
      <c r="D1354" s="89" t="s">
        <v>3</v>
      </c>
      <c r="E1354" s="89" t="s">
        <v>590</v>
      </c>
      <c r="F1354" s="89"/>
      <c r="G1354" s="226">
        <f>G1355</f>
        <v>0</v>
      </c>
      <c r="H1354" s="226">
        <f t="shared" ref="H1354:R1355" si="873">H1355</f>
        <v>0</v>
      </c>
      <c r="I1354" s="226">
        <f t="shared" si="873"/>
        <v>0</v>
      </c>
      <c r="J1354" s="226">
        <f t="shared" si="873"/>
        <v>0</v>
      </c>
      <c r="K1354" s="87">
        <f>K1355</f>
        <v>0</v>
      </c>
      <c r="L1354" s="87">
        <f t="shared" si="873"/>
        <v>0</v>
      </c>
      <c r="M1354" s="87">
        <f t="shared" si="873"/>
        <v>0</v>
      </c>
      <c r="N1354" s="87">
        <f t="shared" si="873"/>
        <v>0</v>
      </c>
      <c r="O1354" s="87">
        <f>O1355</f>
        <v>0</v>
      </c>
      <c r="P1354" s="87">
        <f t="shared" si="873"/>
        <v>0</v>
      </c>
      <c r="Q1354" s="87">
        <f t="shared" si="873"/>
        <v>0</v>
      </c>
      <c r="R1354" s="87">
        <f t="shared" si="873"/>
        <v>0</v>
      </c>
    </row>
    <row r="1355" spans="1:18" s="83" customFormat="1" ht="33" hidden="1">
      <c r="A1355" s="84" t="s">
        <v>172</v>
      </c>
      <c r="B1355" s="90" t="s">
        <v>189</v>
      </c>
      <c r="C1355" s="89" t="s">
        <v>13</v>
      </c>
      <c r="D1355" s="89" t="s">
        <v>3</v>
      </c>
      <c r="E1355" s="89" t="s">
        <v>590</v>
      </c>
      <c r="F1355" s="89" t="s">
        <v>16</v>
      </c>
      <c r="G1355" s="226">
        <f>G1356</f>
        <v>0</v>
      </c>
      <c r="H1355" s="226">
        <f t="shared" si="873"/>
        <v>0</v>
      </c>
      <c r="I1355" s="226">
        <f t="shared" si="873"/>
        <v>0</v>
      </c>
      <c r="J1355" s="226">
        <f t="shared" si="873"/>
        <v>0</v>
      </c>
      <c r="K1355" s="87">
        <f>K1356</f>
        <v>0</v>
      </c>
      <c r="L1355" s="87">
        <f t="shared" si="873"/>
        <v>0</v>
      </c>
      <c r="M1355" s="87">
        <f t="shared" si="873"/>
        <v>0</v>
      </c>
      <c r="N1355" s="87">
        <f t="shared" si="873"/>
        <v>0</v>
      </c>
      <c r="O1355" s="87">
        <f>O1356</f>
        <v>0</v>
      </c>
      <c r="P1355" s="87">
        <f t="shared" si="873"/>
        <v>0</v>
      </c>
      <c r="Q1355" s="87">
        <f t="shared" si="873"/>
        <v>0</v>
      </c>
      <c r="R1355" s="87">
        <f t="shared" si="873"/>
        <v>0</v>
      </c>
    </row>
    <row r="1356" spans="1:18" s="83" customFormat="1" ht="33" hidden="1">
      <c r="A1356" s="84" t="s">
        <v>44</v>
      </c>
      <c r="B1356" s="90" t="s">
        <v>189</v>
      </c>
      <c r="C1356" s="89" t="s">
        <v>13</v>
      </c>
      <c r="D1356" s="89" t="s">
        <v>3</v>
      </c>
      <c r="E1356" s="89" t="s">
        <v>590</v>
      </c>
      <c r="F1356" s="89" t="s">
        <v>51</v>
      </c>
      <c r="G1356" s="226"/>
      <c r="H1356" s="226"/>
      <c r="I1356" s="226"/>
      <c r="J1356" s="226"/>
      <c r="K1356" s="87"/>
      <c r="L1356" s="87"/>
      <c r="M1356" s="87"/>
      <c r="N1356" s="87"/>
      <c r="O1356" s="87">
        <f>G1356+K1356</f>
        <v>0</v>
      </c>
      <c r="P1356" s="87">
        <f>H1356+L1356</f>
        <v>0</v>
      </c>
      <c r="Q1356" s="87">
        <f>I1356+M1356</f>
        <v>0</v>
      </c>
      <c r="R1356" s="87">
        <f>J1356+N1356</f>
        <v>0</v>
      </c>
    </row>
    <row r="1357" spans="1:18" s="83" customFormat="1" ht="49.5" hidden="1">
      <c r="A1357" s="84" t="s">
        <v>700</v>
      </c>
      <c r="B1357" s="90" t="s">
        <v>189</v>
      </c>
      <c r="C1357" s="89" t="s">
        <v>13</v>
      </c>
      <c r="D1357" s="89" t="s">
        <v>3</v>
      </c>
      <c r="E1357" s="89" t="s">
        <v>688</v>
      </c>
      <c r="F1357" s="89"/>
      <c r="G1357" s="226">
        <f t="shared" ref="G1357" si="874">G1358+G1360</f>
        <v>0</v>
      </c>
      <c r="H1357" s="226">
        <f t="shared" ref="H1357:K1357" si="875">H1358+H1360</f>
        <v>0</v>
      </c>
      <c r="I1357" s="226">
        <f t="shared" si="875"/>
        <v>0</v>
      </c>
      <c r="J1357" s="226">
        <f t="shared" si="875"/>
        <v>0</v>
      </c>
      <c r="K1357" s="87">
        <f t="shared" si="875"/>
        <v>0</v>
      </c>
      <c r="L1357" s="87">
        <f t="shared" ref="L1357:R1357" si="876">L1358+L1360</f>
        <v>0</v>
      </c>
      <c r="M1357" s="87">
        <f t="shared" si="876"/>
        <v>0</v>
      </c>
      <c r="N1357" s="87">
        <f t="shared" si="876"/>
        <v>0</v>
      </c>
      <c r="O1357" s="87">
        <f t="shared" si="876"/>
        <v>0</v>
      </c>
      <c r="P1357" s="87">
        <f t="shared" si="876"/>
        <v>0</v>
      </c>
      <c r="Q1357" s="87">
        <f t="shared" si="876"/>
        <v>0</v>
      </c>
      <c r="R1357" s="87">
        <f t="shared" si="876"/>
        <v>0</v>
      </c>
    </row>
    <row r="1358" spans="1:18" s="83" customFormat="1" ht="72.75" hidden="1" customHeight="1">
      <c r="A1358" s="84" t="s">
        <v>341</v>
      </c>
      <c r="B1358" s="90" t="s">
        <v>189</v>
      </c>
      <c r="C1358" s="89" t="s">
        <v>13</v>
      </c>
      <c r="D1358" s="89" t="s">
        <v>3</v>
      </c>
      <c r="E1358" s="89" t="s">
        <v>688</v>
      </c>
      <c r="F1358" s="89" t="s">
        <v>22</v>
      </c>
      <c r="G1358" s="226">
        <f t="shared" ref="G1358:R1358" si="877">G1359</f>
        <v>0</v>
      </c>
      <c r="H1358" s="226">
        <f t="shared" si="877"/>
        <v>0</v>
      </c>
      <c r="I1358" s="226">
        <f t="shared" si="877"/>
        <v>0</v>
      </c>
      <c r="J1358" s="226">
        <f t="shared" si="877"/>
        <v>0</v>
      </c>
      <c r="K1358" s="87">
        <f t="shared" si="877"/>
        <v>0</v>
      </c>
      <c r="L1358" s="87">
        <f t="shared" si="877"/>
        <v>0</v>
      </c>
      <c r="M1358" s="87">
        <f t="shared" si="877"/>
        <v>0</v>
      </c>
      <c r="N1358" s="87">
        <f t="shared" si="877"/>
        <v>0</v>
      </c>
      <c r="O1358" s="87">
        <f t="shared" si="877"/>
        <v>0</v>
      </c>
      <c r="P1358" s="87">
        <f t="shared" si="877"/>
        <v>0</v>
      </c>
      <c r="Q1358" s="87">
        <f t="shared" si="877"/>
        <v>0</v>
      </c>
      <c r="R1358" s="87">
        <f t="shared" si="877"/>
        <v>0</v>
      </c>
    </row>
    <row r="1359" spans="1:18" s="83" customFormat="1" hidden="1">
      <c r="A1359" s="84" t="s">
        <v>45</v>
      </c>
      <c r="B1359" s="90" t="s">
        <v>189</v>
      </c>
      <c r="C1359" s="89" t="s">
        <v>13</v>
      </c>
      <c r="D1359" s="89" t="s">
        <v>3</v>
      </c>
      <c r="E1359" s="89" t="s">
        <v>688</v>
      </c>
      <c r="F1359" s="89" t="s">
        <v>53</v>
      </c>
      <c r="G1359" s="227"/>
      <c r="H1359" s="227"/>
      <c r="I1359" s="227"/>
      <c r="J1359" s="227"/>
      <c r="K1359" s="186"/>
      <c r="L1359" s="186"/>
      <c r="M1359" s="186"/>
      <c r="N1359" s="186"/>
      <c r="O1359" s="87">
        <f>G1359+K1359</f>
        <v>0</v>
      </c>
      <c r="P1359" s="87">
        <f>H1359+L1359</f>
        <v>0</v>
      </c>
      <c r="Q1359" s="87">
        <f>I1359+M1359</f>
        <v>0</v>
      </c>
      <c r="R1359" s="87">
        <f>J1359+N1359</f>
        <v>0</v>
      </c>
    </row>
    <row r="1360" spans="1:18" s="83" customFormat="1" ht="33" hidden="1">
      <c r="A1360" s="84" t="s">
        <v>172</v>
      </c>
      <c r="B1360" s="90" t="s">
        <v>189</v>
      </c>
      <c r="C1360" s="89" t="s">
        <v>13</v>
      </c>
      <c r="D1360" s="89" t="s">
        <v>3</v>
      </c>
      <c r="E1360" s="89" t="s">
        <v>688</v>
      </c>
      <c r="F1360" s="89" t="s">
        <v>16</v>
      </c>
      <c r="G1360" s="226">
        <f t="shared" ref="G1360:R1360" si="878">G1361</f>
        <v>0</v>
      </c>
      <c r="H1360" s="226">
        <f t="shared" si="878"/>
        <v>0</v>
      </c>
      <c r="I1360" s="226">
        <f t="shared" si="878"/>
        <v>0</v>
      </c>
      <c r="J1360" s="226">
        <f t="shared" si="878"/>
        <v>0</v>
      </c>
      <c r="K1360" s="87">
        <f t="shared" si="878"/>
        <v>0</v>
      </c>
      <c r="L1360" s="87">
        <f t="shared" si="878"/>
        <v>0</v>
      </c>
      <c r="M1360" s="87">
        <f t="shared" si="878"/>
        <v>0</v>
      </c>
      <c r="N1360" s="87">
        <f t="shared" si="878"/>
        <v>0</v>
      </c>
      <c r="O1360" s="87">
        <f t="shared" si="878"/>
        <v>0</v>
      </c>
      <c r="P1360" s="87">
        <f t="shared" si="878"/>
        <v>0</v>
      </c>
      <c r="Q1360" s="87">
        <f t="shared" si="878"/>
        <v>0</v>
      </c>
      <c r="R1360" s="87">
        <f t="shared" si="878"/>
        <v>0</v>
      </c>
    </row>
    <row r="1361" spans="1:18" s="83" customFormat="1" ht="33" hidden="1">
      <c r="A1361" s="84" t="s">
        <v>44</v>
      </c>
      <c r="B1361" s="90" t="s">
        <v>189</v>
      </c>
      <c r="C1361" s="89" t="s">
        <v>13</v>
      </c>
      <c r="D1361" s="89" t="s">
        <v>3</v>
      </c>
      <c r="E1361" s="89" t="s">
        <v>688</v>
      </c>
      <c r="F1361" s="89" t="s">
        <v>51</v>
      </c>
      <c r="G1361" s="227"/>
      <c r="H1361" s="227"/>
      <c r="I1361" s="227"/>
      <c r="J1361" s="227"/>
      <c r="K1361" s="186"/>
      <c r="L1361" s="186"/>
      <c r="M1361" s="186"/>
      <c r="N1361" s="186"/>
      <c r="O1361" s="87">
        <f>G1361+K1361</f>
        <v>0</v>
      </c>
      <c r="P1361" s="87">
        <f>H1361+L1361</f>
        <v>0</v>
      </c>
      <c r="Q1361" s="87">
        <f>I1361+M1361</f>
        <v>0</v>
      </c>
      <c r="R1361" s="87">
        <f>J1361+N1361</f>
        <v>0</v>
      </c>
    </row>
    <row r="1362" spans="1:18" s="83" customFormat="1" hidden="1">
      <c r="A1362" s="84" t="s">
        <v>692</v>
      </c>
      <c r="B1362" s="90" t="s">
        <v>189</v>
      </c>
      <c r="C1362" s="89" t="s">
        <v>13</v>
      </c>
      <c r="D1362" s="89" t="s">
        <v>3</v>
      </c>
      <c r="E1362" s="89" t="s">
        <v>693</v>
      </c>
      <c r="F1362" s="89"/>
      <c r="G1362" s="226">
        <f t="shared" ref="G1362:R1363" si="879">G1363</f>
        <v>0</v>
      </c>
      <c r="H1362" s="226">
        <f t="shared" si="879"/>
        <v>0</v>
      </c>
      <c r="I1362" s="226">
        <f t="shared" si="879"/>
        <v>0</v>
      </c>
      <c r="J1362" s="226">
        <f t="shared" si="879"/>
        <v>0</v>
      </c>
      <c r="K1362" s="87">
        <f t="shared" si="879"/>
        <v>0</v>
      </c>
      <c r="L1362" s="87">
        <f t="shared" si="879"/>
        <v>0</v>
      </c>
      <c r="M1362" s="87">
        <f t="shared" si="879"/>
        <v>0</v>
      </c>
      <c r="N1362" s="87">
        <f t="shared" si="879"/>
        <v>0</v>
      </c>
      <c r="O1362" s="87">
        <f t="shared" si="879"/>
        <v>0</v>
      </c>
      <c r="P1362" s="87">
        <f t="shared" si="879"/>
        <v>0</v>
      </c>
      <c r="Q1362" s="87">
        <f t="shared" si="879"/>
        <v>0</v>
      </c>
      <c r="R1362" s="87">
        <f t="shared" si="879"/>
        <v>0</v>
      </c>
    </row>
    <row r="1363" spans="1:18" s="83" customFormat="1" ht="33" hidden="1">
      <c r="A1363" s="84" t="s">
        <v>172</v>
      </c>
      <c r="B1363" s="90" t="s">
        <v>189</v>
      </c>
      <c r="C1363" s="89" t="s">
        <v>13</v>
      </c>
      <c r="D1363" s="89" t="s">
        <v>3</v>
      </c>
      <c r="E1363" s="89" t="s">
        <v>693</v>
      </c>
      <c r="F1363" s="89" t="s">
        <v>16</v>
      </c>
      <c r="G1363" s="226">
        <f t="shared" si="879"/>
        <v>0</v>
      </c>
      <c r="H1363" s="226">
        <f t="shared" si="879"/>
        <v>0</v>
      </c>
      <c r="I1363" s="226">
        <f t="shared" si="879"/>
        <v>0</v>
      </c>
      <c r="J1363" s="226">
        <f t="shared" si="879"/>
        <v>0</v>
      </c>
      <c r="K1363" s="87">
        <f t="shared" si="879"/>
        <v>0</v>
      </c>
      <c r="L1363" s="87">
        <f t="shared" si="879"/>
        <v>0</v>
      </c>
      <c r="M1363" s="87">
        <f t="shared" si="879"/>
        <v>0</v>
      </c>
      <c r="N1363" s="87">
        <f t="shared" si="879"/>
        <v>0</v>
      </c>
      <c r="O1363" s="87">
        <f t="shared" si="879"/>
        <v>0</v>
      </c>
      <c r="P1363" s="87">
        <f t="shared" si="879"/>
        <v>0</v>
      </c>
      <c r="Q1363" s="87">
        <f t="shared" si="879"/>
        <v>0</v>
      </c>
      <c r="R1363" s="87">
        <f t="shared" si="879"/>
        <v>0</v>
      </c>
    </row>
    <row r="1364" spans="1:18" s="83" customFormat="1" ht="33" hidden="1">
      <c r="A1364" s="84" t="s">
        <v>44</v>
      </c>
      <c r="B1364" s="90" t="s">
        <v>189</v>
      </c>
      <c r="C1364" s="89" t="s">
        <v>13</v>
      </c>
      <c r="D1364" s="89" t="s">
        <v>3</v>
      </c>
      <c r="E1364" s="89" t="s">
        <v>693</v>
      </c>
      <c r="F1364" s="89" t="s">
        <v>51</v>
      </c>
      <c r="G1364" s="227"/>
      <c r="H1364" s="227"/>
      <c r="I1364" s="227"/>
      <c r="J1364" s="227"/>
      <c r="K1364" s="186"/>
      <c r="L1364" s="186"/>
      <c r="M1364" s="186"/>
      <c r="N1364" s="186"/>
      <c r="O1364" s="87">
        <f>G1364+K1364</f>
        <v>0</v>
      </c>
      <c r="P1364" s="87">
        <f>H1364+L1364</f>
        <v>0</v>
      </c>
      <c r="Q1364" s="87">
        <f>I1364+M1364</f>
        <v>0</v>
      </c>
      <c r="R1364" s="87">
        <f>J1364+N1364</f>
        <v>0</v>
      </c>
    </row>
    <row r="1365" spans="1:18" s="83" customFormat="1" hidden="1">
      <c r="A1365" s="84" t="s">
        <v>689</v>
      </c>
      <c r="B1365" s="90">
        <v>923</v>
      </c>
      <c r="C1365" s="89" t="s">
        <v>13</v>
      </c>
      <c r="D1365" s="89" t="s">
        <v>3</v>
      </c>
      <c r="E1365" s="89" t="s">
        <v>690</v>
      </c>
      <c r="F1365" s="89"/>
      <c r="G1365" s="227">
        <f t="shared" ref="G1365:R1366" si="880">G1366</f>
        <v>0</v>
      </c>
      <c r="H1365" s="227">
        <f t="shared" si="880"/>
        <v>0</v>
      </c>
      <c r="I1365" s="227">
        <f t="shared" si="880"/>
        <v>0</v>
      </c>
      <c r="J1365" s="227">
        <f t="shared" si="880"/>
        <v>0</v>
      </c>
      <c r="K1365" s="186">
        <f t="shared" si="880"/>
        <v>0</v>
      </c>
      <c r="L1365" s="186">
        <f t="shared" si="880"/>
        <v>0</v>
      </c>
      <c r="M1365" s="186">
        <f t="shared" si="880"/>
        <v>0</v>
      </c>
      <c r="N1365" s="186">
        <f t="shared" si="880"/>
        <v>0</v>
      </c>
      <c r="O1365" s="186">
        <f t="shared" si="880"/>
        <v>0</v>
      </c>
      <c r="P1365" s="186">
        <f t="shared" si="880"/>
        <v>0</v>
      </c>
      <c r="Q1365" s="186">
        <f t="shared" si="880"/>
        <v>0</v>
      </c>
      <c r="R1365" s="186">
        <f t="shared" si="880"/>
        <v>0</v>
      </c>
    </row>
    <row r="1366" spans="1:18" s="83" customFormat="1" ht="33" hidden="1">
      <c r="A1366" s="84" t="s">
        <v>172</v>
      </c>
      <c r="B1366" s="90">
        <v>923</v>
      </c>
      <c r="C1366" s="89" t="s">
        <v>13</v>
      </c>
      <c r="D1366" s="89" t="s">
        <v>3</v>
      </c>
      <c r="E1366" s="89" t="s">
        <v>690</v>
      </c>
      <c r="F1366" s="89" t="s">
        <v>16</v>
      </c>
      <c r="G1366" s="227">
        <f t="shared" si="880"/>
        <v>0</v>
      </c>
      <c r="H1366" s="227">
        <f t="shared" si="880"/>
        <v>0</v>
      </c>
      <c r="I1366" s="227">
        <f t="shared" si="880"/>
        <v>0</v>
      </c>
      <c r="J1366" s="227">
        <f t="shared" si="880"/>
        <v>0</v>
      </c>
      <c r="K1366" s="186">
        <f t="shared" si="880"/>
        <v>0</v>
      </c>
      <c r="L1366" s="186">
        <f t="shared" si="880"/>
        <v>0</v>
      </c>
      <c r="M1366" s="186">
        <f t="shared" si="880"/>
        <v>0</v>
      </c>
      <c r="N1366" s="186">
        <f t="shared" si="880"/>
        <v>0</v>
      </c>
      <c r="O1366" s="186">
        <f t="shared" si="880"/>
        <v>0</v>
      </c>
      <c r="P1366" s="186">
        <f t="shared" si="880"/>
        <v>0</v>
      </c>
      <c r="Q1366" s="186">
        <f t="shared" si="880"/>
        <v>0</v>
      </c>
      <c r="R1366" s="186">
        <f t="shared" si="880"/>
        <v>0</v>
      </c>
    </row>
    <row r="1367" spans="1:18" s="83" customFormat="1" ht="33" hidden="1">
      <c r="A1367" s="84" t="s">
        <v>44</v>
      </c>
      <c r="B1367" s="90">
        <v>923</v>
      </c>
      <c r="C1367" s="89" t="s">
        <v>13</v>
      </c>
      <c r="D1367" s="89" t="s">
        <v>3</v>
      </c>
      <c r="E1367" s="89" t="s">
        <v>690</v>
      </c>
      <c r="F1367" s="89" t="s">
        <v>51</v>
      </c>
      <c r="G1367" s="227"/>
      <c r="H1367" s="227"/>
      <c r="I1367" s="227"/>
      <c r="J1367" s="227"/>
      <c r="K1367" s="186"/>
      <c r="L1367" s="186"/>
      <c r="M1367" s="186"/>
      <c r="N1367" s="186"/>
      <c r="O1367" s="87">
        <f>G1367+K1367</f>
        <v>0</v>
      </c>
      <c r="P1367" s="87">
        <f>H1367+L1367</f>
        <v>0</v>
      </c>
      <c r="Q1367" s="87">
        <f>I1367+M1367</f>
        <v>0</v>
      </c>
      <c r="R1367" s="87">
        <f>J1367+N1367</f>
        <v>0</v>
      </c>
    </row>
    <row r="1368" spans="1:18" s="83" customFormat="1" ht="49.5" hidden="1">
      <c r="A1368" s="84" t="s">
        <v>580</v>
      </c>
      <c r="B1368" s="90" t="s">
        <v>189</v>
      </c>
      <c r="C1368" s="89" t="s">
        <v>13</v>
      </c>
      <c r="D1368" s="89" t="s">
        <v>3</v>
      </c>
      <c r="E1368" s="89" t="s">
        <v>591</v>
      </c>
      <c r="F1368" s="89"/>
      <c r="G1368" s="226">
        <f>G1369+G1371+G1373</f>
        <v>0</v>
      </c>
      <c r="H1368" s="226">
        <f t="shared" ref="H1368:J1368" si="881">H1369+H1371+H1373</f>
        <v>0</v>
      </c>
      <c r="I1368" s="226">
        <f t="shared" si="881"/>
        <v>0</v>
      </c>
      <c r="J1368" s="226">
        <f t="shared" si="881"/>
        <v>0</v>
      </c>
      <c r="K1368" s="87">
        <f>K1369+K1371+K1373</f>
        <v>0</v>
      </c>
      <c r="L1368" s="87">
        <f t="shared" ref="L1368:N1368" si="882">L1369+L1371+L1373</f>
        <v>0</v>
      </c>
      <c r="M1368" s="87">
        <f t="shared" si="882"/>
        <v>0</v>
      </c>
      <c r="N1368" s="87">
        <f t="shared" si="882"/>
        <v>0</v>
      </c>
      <c r="O1368" s="87">
        <f>O1369+O1371+O1373</f>
        <v>0</v>
      </c>
      <c r="P1368" s="87">
        <f t="shared" ref="P1368:R1368" si="883">P1369+P1371+P1373</f>
        <v>0</v>
      </c>
      <c r="Q1368" s="87">
        <f t="shared" si="883"/>
        <v>0</v>
      </c>
      <c r="R1368" s="87">
        <f t="shared" si="883"/>
        <v>0</v>
      </c>
    </row>
    <row r="1369" spans="1:18" s="83" customFormat="1" ht="82.5" hidden="1">
      <c r="A1369" s="84" t="s">
        <v>341</v>
      </c>
      <c r="B1369" s="90" t="s">
        <v>189</v>
      </c>
      <c r="C1369" s="89" t="s">
        <v>13</v>
      </c>
      <c r="D1369" s="89" t="s">
        <v>3</v>
      </c>
      <c r="E1369" s="89" t="s">
        <v>591</v>
      </c>
      <c r="F1369" s="89" t="s">
        <v>22</v>
      </c>
      <c r="G1369" s="226">
        <f>G1370</f>
        <v>0</v>
      </c>
      <c r="H1369" s="226">
        <f t="shared" ref="H1369:R1369" si="884">H1370</f>
        <v>0</v>
      </c>
      <c r="I1369" s="226">
        <f t="shared" si="884"/>
        <v>0</v>
      </c>
      <c r="J1369" s="226">
        <f t="shared" si="884"/>
        <v>0</v>
      </c>
      <c r="K1369" s="87">
        <f>K1370</f>
        <v>0</v>
      </c>
      <c r="L1369" s="87">
        <f t="shared" si="884"/>
        <v>0</v>
      </c>
      <c r="M1369" s="87">
        <f t="shared" si="884"/>
        <v>0</v>
      </c>
      <c r="N1369" s="87">
        <f t="shared" si="884"/>
        <v>0</v>
      </c>
      <c r="O1369" s="87">
        <f>O1370</f>
        <v>0</v>
      </c>
      <c r="P1369" s="87">
        <f t="shared" si="884"/>
        <v>0</v>
      </c>
      <c r="Q1369" s="87">
        <f t="shared" si="884"/>
        <v>0</v>
      </c>
      <c r="R1369" s="87">
        <f t="shared" si="884"/>
        <v>0</v>
      </c>
    </row>
    <row r="1370" spans="1:18" s="83" customFormat="1" hidden="1">
      <c r="A1370" s="84" t="s">
        <v>45</v>
      </c>
      <c r="B1370" s="90" t="s">
        <v>189</v>
      </c>
      <c r="C1370" s="89" t="s">
        <v>13</v>
      </c>
      <c r="D1370" s="89" t="s">
        <v>3</v>
      </c>
      <c r="E1370" s="89" t="s">
        <v>591</v>
      </c>
      <c r="F1370" s="89" t="s">
        <v>53</v>
      </c>
      <c r="G1370" s="226"/>
      <c r="H1370" s="226"/>
      <c r="I1370" s="226"/>
      <c r="J1370" s="226"/>
      <c r="K1370" s="87"/>
      <c r="L1370" s="87"/>
      <c r="M1370" s="87"/>
      <c r="N1370" s="87"/>
      <c r="O1370" s="87">
        <f>G1370+K1370</f>
        <v>0</v>
      </c>
      <c r="P1370" s="87">
        <f>H1370+L1370</f>
        <v>0</v>
      </c>
      <c r="Q1370" s="87">
        <f>I1370+M1370</f>
        <v>0</v>
      </c>
      <c r="R1370" s="87">
        <f>J1370+N1370</f>
        <v>0</v>
      </c>
    </row>
    <row r="1371" spans="1:18" s="83" customFormat="1" ht="33" hidden="1">
      <c r="A1371" s="84" t="s">
        <v>172</v>
      </c>
      <c r="B1371" s="90" t="s">
        <v>189</v>
      </c>
      <c r="C1371" s="89" t="s">
        <v>13</v>
      </c>
      <c r="D1371" s="89" t="s">
        <v>3</v>
      </c>
      <c r="E1371" s="89" t="s">
        <v>591</v>
      </c>
      <c r="F1371" s="89" t="s">
        <v>16</v>
      </c>
      <c r="G1371" s="226">
        <f>G1372</f>
        <v>0</v>
      </c>
      <c r="H1371" s="226">
        <f t="shared" ref="H1371:R1371" si="885">H1372</f>
        <v>0</v>
      </c>
      <c r="I1371" s="226">
        <f t="shared" si="885"/>
        <v>0</v>
      </c>
      <c r="J1371" s="226">
        <f t="shared" si="885"/>
        <v>0</v>
      </c>
      <c r="K1371" s="87">
        <f>K1372</f>
        <v>0</v>
      </c>
      <c r="L1371" s="87">
        <f t="shared" si="885"/>
        <v>0</v>
      </c>
      <c r="M1371" s="87">
        <f t="shared" si="885"/>
        <v>0</v>
      </c>
      <c r="N1371" s="87">
        <f t="shared" si="885"/>
        <v>0</v>
      </c>
      <c r="O1371" s="87">
        <f>O1372</f>
        <v>0</v>
      </c>
      <c r="P1371" s="87">
        <f t="shared" si="885"/>
        <v>0</v>
      </c>
      <c r="Q1371" s="87">
        <f t="shared" si="885"/>
        <v>0</v>
      </c>
      <c r="R1371" s="87">
        <f t="shared" si="885"/>
        <v>0</v>
      </c>
    </row>
    <row r="1372" spans="1:18" s="83" customFormat="1" ht="33" hidden="1">
      <c r="A1372" s="84" t="s">
        <v>44</v>
      </c>
      <c r="B1372" s="90" t="s">
        <v>189</v>
      </c>
      <c r="C1372" s="89" t="s">
        <v>13</v>
      </c>
      <c r="D1372" s="89" t="s">
        <v>3</v>
      </c>
      <c r="E1372" s="89" t="s">
        <v>591</v>
      </c>
      <c r="F1372" s="89" t="s">
        <v>51</v>
      </c>
      <c r="G1372" s="226"/>
      <c r="H1372" s="226"/>
      <c r="I1372" s="226"/>
      <c r="J1372" s="226"/>
      <c r="K1372" s="87"/>
      <c r="L1372" s="87"/>
      <c r="M1372" s="87"/>
      <c r="N1372" s="87"/>
      <c r="O1372" s="87">
        <f>G1372+K1372</f>
        <v>0</v>
      </c>
      <c r="P1372" s="87">
        <f>H1372+L1372</f>
        <v>0</v>
      </c>
      <c r="Q1372" s="87">
        <f>I1372+M1372</f>
        <v>0</v>
      </c>
      <c r="R1372" s="87">
        <f>J1372+N1372</f>
        <v>0</v>
      </c>
    </row>
    <row r="1373" spans="1:18" s="83" customFormat="1" hidden="1">
      <c r="A1373" s="84" t="s">
        <v>19</v>
      </c>
      <c r="B1373" s="90" t="s">
        <v>189</v>
      </c>
      <c r="C1373" s="89" t="s">
        <v>13</v>
      </c>
      <c r="D1373" s="89" t="s">
        <v>3</v>
      </c>
      <c r="E1373" s="89" t="s">
        <v>591</v>
      </c>
      <c r="F1373" s="89" t="s">
        <v>20</v>
      </c>
      <c r="G1373" s="226">
        <f>G1374</f>
        <v>0</v>
      </c>
      <c r="H1373" s="226">
        <f t="shared" ref="H1373:R1373" si="886">H1374</f>
        <v>0</v>
      </c>
      <c r="I1373" s="226">
        <f t="shared" si="886"/>
        <v>0</v>
      </c>
      <c r="J1373" s="226">
        <f t="shared" si="886"/>
        <v>0</v>
      </c>
      <c r="K1373" s="87">
        <f>K1374</f>
        <v>0</v>
      </c>
      <c r="L1373" s="87">
        <f t="shared" si="886"/>
        <v>0</v>
      </c>
      <c r="M1373" s="87">
        <f t="shared" si="886"/>
        <v>0</v>
      </c>
      <c r="N1373" s="87">
        <f t="shared" si="886"/>
        <v>0</v>
      </c>
      <c r="O1373" s="87">
        <f>O1374</f>
        <v>0</v>
      </c>
      <c r="P1373" s="87">
        <f t="shared" si="886"/>
        <v>0</v>
      </c>
      <c r="Q1373" s="87">
        <f t="shared" si="886"/>
        <v>0</v>
      </c>
      <c r="R1373" s="87">
        <f t="shared" si="886"/>
        <v>0</v>
      </c>
    </row>
    <row r="1374" spans="1:18" s="83" customFormat="1" hidden="1">
      <c r="A1374" s="84" t="s">
        <v>398</v>
      </c>
      <c r="B1374" s="90" t="s">
        <v>189</v>
      </c>
      <c r="C1374" s="89" t="s">
        <v>13</v>
      </c>
      <c r="D1374" s="89" t="s">
        <v>3</v>
      </c>
      <c r="E1374" s="89" t="s">
        <v>591</v>
      </c>
      <c r="F1374" s="89" t="s">
        <v>50</v>
      </c>
      <c r="G1374" s="226"/>
      <c r="H1374" s="226"/>
      <c r="I1374" s="226"/>
      <c r="J1374" s="226"/>
      <c r="K1374" s="87"/>
      <c r="L1374" s="87"/>
      <c r="M1374" s="87"/>
      <c r="N1374" s="87"/>
      <c r="O1374" s="87">
        <f>G1374+K1374</f>
        <v>0</v>
      </c>
      <c r="P1374" s="87">
        <f>H1374+L1374</f>
        <v>0</v>
      </c>
      <c r="Q1374" s="87">
        <f>I1374+M1374</f>
        <v>0</v>
      </c>
      <c r="R1374" s="87">
        <f>J1374+N1374</f>
        <v>0</v>
      </c>
    </row>
    <row r="1375" spans="1:18" s="83" customFormat="1" ht="33" hidden="1">
      <c r="A1375" s="84" t="s">
        <v>581</v>
      </c>
      <c r="B1375" s="90" t="s">
        <v>189</v>
      </c>
      <c r="C1375" s="89" t="s">
        <v>13</v>
      </c>
      <c r="D1375" s="89" t="s">
        <v>3</v>
      </c>
      <c r="E1375" s="89" t="s">
        <v>592</v>
      </c>
      <c r="F1375" s="89"/>
      <c r="G1375" s="226">
        <f>G1376+G1378+G1380</f>
        <v>0</v>
      </c>
      <c r="H1375" s="226">
        <f t="shared" ref="H1375:J1375" si="887">H1376+H1378+H1380</f>
        <v>0</v>
      </c>
      <c r="I1375" s="226">
        <f t="shared" si="887"/>
        <v>0</v>
      </c>
      <c r="J1375" s="226">
        <f t="shared" si="887"/>
        <v>0</v>
      </c>
      <c r="K1375" s="87">
        <f>K1376+K1378+K1380</f>
        <v>0</v>
      </c>
      <c r="L1375" s="87">
        <f t="shared" ref="L1375:N1375" si="888">L1376+L1378+L1380</f>
        <v>0</v>
      </c>
      <c r="M1375" s="87">
        <f t="shared" si="888"/>
        <v>0</v>
      </c>
      <c r="N1375" s="87">
        <f t="shared" si="888"/>
        <v>0</v>
      </c>
      <c r="O1375" s="87">
        <f>O1376+O1378+O1380</f>
        <v>0</v>
      </c>
      <c r="P1375" s="87">
        <f t="shared" ref="P1375:R1375" si="889">P1376+P1378+P1380</f>
        <v>0</v>
      </c>
      <c r="Q1375" s="87">
        <f t="shared" si="889"/>
        <v>0</v>
      </c>
      <c r="R1375" s="87">
        <f t="shared" si="889"/>
        <v>0</v>
      </c>
    </row>
    <row r="1376" spans="1:18" s="83" customFormat="1" ht="82.5" hidden="1">
      <c r="A1376" s="84" t="s">
        <v>341</v>
      </c>
      <c r="B1376" s="90" t="s">
        <v>189</v>
      </c>
      <c r="C1376" s="89" t="s">
        <v>13</v>
      </c>
      <c r="D1376" s="89" t="s">
        <v>3</v>
      </c>
      <c r="E1376" s="89" t="s">
        <v>592</v>
      </c>
      <c r="F1376" s="89" t="s">
        <v>22</v>
      </c>
      <c r="G1376" s="226">
        <f>G1377</f>
        <v>0</v>
      </c>
      <c r="H1376" s="226">
        <f t="shared" ref="H1376:R1376" si="890">H1377</f>
        <v>0</v>
      </c>
      <c r="I1376" s="226">
        <f t="shared" si="890"/>
        <v>0</v>
      </c>
      <c r="J1376" s="226">
        <f t="shared" si="890"/>
        <v>0</v>
      </c>
      <c r="K1376" s="87">
        <f>K1377</f>
        <v>0</v>
      </c>
      <c r="L1376" s="87">
        <f t="shared" si="890"/>
        <v>0</v>
      </c>
      <c r="M1376" s="87">
        <f t="shared" si="890"/>
        <v>0</v>
      </c>
      <c r="N1376" s="87">
        <f t="shared" si="890"/>
        <v>0</v>
      </c>
      <c r="O1376" s="87">
        <f>O1377</f>
        <v>0</v>
      </c>
      <c r="P1376" s="87">
        <f t="shared" si="890"/>
        <v>0</v>
      </c>
      <c r="Q1376" s="87">
        <f t="shared" si="890"/>
        <v>0</v>
      </c>
      <c r="R1376" s="87">
        <f t="shared" si="890"/>
        <v>0</v>
      </c>
    </row>
    <row r="1377" spans="1:18" s="83" customFormat="1" hidden="1">
      <c r="A1377" s="84" t="s">
        <v>45</v>
      </c>
      <c r="B1377" s="90" t="s">
        <v>189</v>
      </c>
      <c r="C1377" s="89" t="s">
        <v>13</v>
      </c>
      <c r="D1377" s="89" t="s">
        <v>3</v>
      </c>
      <c r="E1377" s="89" t="s">
        <v>592</v>
      </c>
      <c r="F1377" s="89" t="s">
        <v>53</v>
      </c>
      <c r="G1377" s="226"/>
      <c r="H1377" s="226"/>
      <c r="I1377" s="226"/>
      <c r="J1377" s="226"/>
      <c r="K1377" s="87"/>
      <c r="L1377" s="87"/>
      <c r="M1377" s="87"/>
      <c r="N1377" s="87"/>
      <c r="O1377" s="87">
        <f>G1377+K1377</f>
        <v>0</v>
      </c>
      <c r="P1377" s="87">
        <f>H1377+L1377</f>
        <v>0</v>
      </c>
      <c r="Q1377" s="87">
        <f>I1377+M1377</f>
        <v>0</v>
      </c>
      <c r="R1377" s="87">
        <f>J1377+N1377</f>
        <v>0</v>
      </c>
    </row>
    <row r="1378" spans="1:18" s="83" customFormat="1" ht="33" hidden="1">
      <c r="A1378" s="84" t="s">
        <v>172</v>
      </c>
      <c r="B1378" s="90" t="s">
        <v>189</v>
      </c>
      <c r="C1378" s="89" t="s">
        <v>13</v>
      </c>
      <c r="D1378" s="89" t="s">
        <v>3</v>
      </c>
      <c r="E1378" s="89" t="s">
        <v>592</v>
      </c>
      <c r="F1378" s="89" t="s">
        <v>16</v>
      </c>
      <c r="G1378" s="226">
        <f>G1379</f>
        <v>0</v>
      </c>
      <c r="H1378" s="226">
        <f t="shared" ref="H1378:R1378" si="891">H1379</f>
        <v>0</v>
      </c>
      <c r="I1378" s="226">
        <f t="shared" si="891"/>
        <v>0</v>
      </c>
      <c r="J1378" s="226">
        <f t="shared" si="891"/>
        <v>0</v>
      </c>
      <c r="K1378" s="87">
        <f>K1379</f>
        <v>0</v>
      </c>
      <c r="L1378" s="87">
        <f t="shared" si="891"/>
        <v>0</v>
      </c>
      <c r="M1378" s="87">
        <f t="shared" si="891"/>
        <v>0</v>
      </c>
      <c r="N1378" s="87">
        <f t="shared" si="891"/>
        <v>0</v>
      </c>
      <c r="O1378" s="87">
        <f>O1379</f>
        <v>0</v>
      </c>
      <c r="P1378" s="87">
        <f t="shared" si="891"/>
        <v>0</v>
      </c>
      <c r="Q1378" s="87">
        <f t="shared" si="891"/>
        <v>0</v>
      </c>
      <c r="R1378" s="87">
        <f t="shared" si="891"/>
        <v>0</v>
      </c>
    </row>
    <row r="1379" spans="1:18" s="83" customFormat="1" ht="33" hidden="1">
      <c r="A1379" s="84" t="s">
        <v>44</v>
      </c>
      <c r="B1379" s="90" t="s">
        <v>189</v>
      </c>
      <c r="C1379" s="89" t="s">
        <v>13</v>
      </c>
      <c r="D1379" s="89" t="s">
        <v>3</v>
      </c>
      <c r="E1379" s="89" t="s">
        <v>592</v>
      </c>
      <c r="F1379" s="89" t="s">
        <v>51</v>
      </c>
      <c r="G1379" s="226"/>
      <c r="H1379" s="226"/>
      <c r="I1379" s="226"/>
      <c r="J1379" s="226"/>
      <c r="K1379" s="87"/>
      <c r="L1379" s="87"/>
      <c r="M1379" s="87"/>
      <c r="N1379" s="87"/>
      <c r="O1379" s="87">
        <f>G1379+K1379</f>
        <v>0</v>
      </c>
      <c r="P1379" s="87">
        <f>H1379+L1379</f>
        <v>0</v>
      </c>
      <c r="Q1379" s="87">
        <f>I1379+M1379</f>
        <v>0</v>
      </c>
      <c r="R1379" s="87">
        <f>J1379+N1379</f>
        <v>0</v>
      </c>
    </row>
    <row r="1380" spans="1:18" s="83" customFormat="1" hidden="1">
      <c r="A1380" s="84" t="s">
        <v>19</v>
      </c>
      <c r="B1380" s="90" t="s">
        <v>189</v>
      </c>
      <c r="C1380" s="89" t="s">
        <v>13</v>
      </c>
      <c r="D1380" s="89" t="s">
        <v>3</v>
      </c>
      <c r="E1380" s="89" t="s">
        <v>592</v>
      </c>
      <c r="F1380" s="89" t="s">
        <v>20</v>
      </c>
      <c r="G1380" s="226">
        <f>G1381</f>
        <v>0</v>
      </c>
      <c r="H1380" s="226">
        <f t="shared" ref="H1380:R1380" si="892">H1381</f>
        <v>0</v>
      </c>
      <c r="I1380" s="226">
        <f t="shared" si="892"/>
        <v>0</v>
      </c>
      <c r="J1380" s="226">
        <f t="shared" si="892"/>
        <v>0</v>
      </c>
      <c r="K1380" s="87">
        <f>K1381</f>
        <v>0</v>
      </c>
      <c r="L1380" s="87">
        <f t="shared" si="892"/>
        <v>0</v>
      </c>
      <c r="M1380" s="87">
        <f t="shared" si="892"/>
        <v>0</v>
      </c>
      <c r="N1380" s="87">
        <f t="shared" si="892"/>
        <v>0</v>
      </c>
      <c r="O1380" s="87">
        <f>O1381</f>
        <v>0</v>
      </c>
      <c r="P1380" s="87">
        <f t="shared" si="892"/>
        <v>0</v>
      </c>
      <c r="Q1380" s="87">
        <f t="shared" si="892"/>
        <v>0</v>
      </c>
      <c r="R1380" s="87">
        <f t="shared" si="892"/>
        <v>0</v>
      </c>
    </row>
    <row r="1381" spans="1:18" s="83" customFormat="1" hidden="1">
      <c r="A1381" s="84" t="s">
        <v>398</v>
      </c>
      <c r="B1381" s="90" t="s">
        <v>189</v>
      </c>
      <c r="C1381" s="89" t="s">
        <v>13</v>
      </c>
      <c r="D1381" s="89" t="s">
        <v>3</v>
      </c>
      <c r="E1381" s="89" t="s">
        <v>592</v>
      </c>
      <c r="F1381" s="89" t="s">
        <v>50</v>
      </c>
      <c r="G1381" s="226"/>
      <c r="H1381" s="226"/>
      <c r="I1381" s="226"/>
      <c r="J1381" s="226"/>
      <c r="K1381" s="87"/>
      <c r="L1381" s="87"/>
      <c r="M1381" s="87"/>
      <c r="N1381" s="87"/>
      <c r="O1381" s="87">
        <f>G1381+K1381</f>
        <v>0</v>
      </c>
      <c r="P1381" s="87">
        <f>H1381+L1381</f>
        <v>0</v>
      </c>
      <c r="Q1381" s="87">
        <f>I1381+M1381</f>
        <v>0</v>
      </c>
      <c r="R1381" s="87">
        <f>J1381+N1381</f>
        <v>0</v>
      </c>
    </row>
    <row r="1382" spans="1:18" s="83" customFormat="1" hidden="1">
      <c r="A1382" s="84" t="s">
        <v>582</v>
      </c>
      <c r="B1382" s="90" t="str">
        <f>B1380</f>
        <v>923</v>
      </c>
      <c r="C1382" s="89" t="s">
        <v>13</v>
      </c>
      <c r="D1382" s="89" t="s">
        <v>3</v>
      </c>
      <c r="E1382" s="89" t="s">
        <v>691</v>
      </c>
      <c r="F1382" s="89"/>
      <c r="G1382" s="226">
        <f>G1383+G1385</f>
        <v>0</v>
      </c>
      <c r="H1382" s="226">
        <f t="shared" ref="H1382:J1382" si="893">H1383+H1385</f>
        <v>0</v>
      </c>
      <c r="I1382" s="226">
        <f t="shared" si="893"/>
        <v>0</v>
      </c>
      <c r="J1382" s="226">
        <f t="shared" si="893"/>
        <v>0</v>
      </c>
      <c r="K1382" s="87">
        <f>K1383+K1385</f>
        <v>0</v>
      </c>
      <c r="L1382" s="87">
        <f t="shared" ref="L1382:N1382" si="894">L1383+L1385</f>
        <v>0</v>
      </c>
      <c r="M1382" s="87">
        <f t="shared" si="894"/>
        <v>0</v>
      </c>
      <c r="N1382" s="87">
        <f t="shared" si="894"/>
        <v>0</v>
      </c>
      <c r="O1382" s="87">
        <f>O1383+O1385</f>
        <v>0</v>
      </c>
      <c r="P1382" s="87">
        <f t="shared" ref="P1382:R1382" si="895">P1383+P1385</f>
        <v>0</v>
      </c>
      <c r="Q1382" s="87">
        <f t="shared" si="895"/>
        <v>0</v>
      </c>
      <c r="R1382" s="87">
        <f t="shared" si="895"/>
        <v>0</v>
      </c>
    </row>
    <row r="1383" spans="1:18" s="83" customFormat="1" ht="33" hidden="1">
      <c r="A1383" s="84" t="s">
        <v>172</v>
      </c>
      <c r="B1383" s="90" t="str">
        <f>B1381</f>
        <v>923</v>
      </c>
      <c r="C1383" s="89" t="s">
        <v>13</v>
      </c>
      <c r="D1383" s="89" t="s">
        <v>3</v>
      </c>
      <c r="E1383" s="89" t="s">
        <v>691</v>
      </c>
      <c r="F1383" s="89" t="s">
        <v>16</v>
      </c>
      <c r="G1383" s="226">
        <f t="shared" ref="G1383:R1383" si="896">G1384</f>
        <v>0</v>
      </c>
      <c r="H1383" s="226">
        <f t="shared" si="896"/>
        <v>0</v>
      </c>
      <c r="I1383" s="226">
        <f t="shared" si="896"/>
        <v>0</v>
      </c>
      <c r="J1383" s="226">
        <f t="shared" si="896"/>
        <v>0</v>
      </c>
      <c r="K1383" s="87">
        <f t="shared" si="896"/>
        <v>0</v>
      </c>
      <c r="L1383" s="87">
        <f t="shared" si="896"/>
        <v>0</v>
      </c>
      <c r="M1383" s="87">
        <f t="shared" si="896"/>
        <v>0</v>
      </c>
      <c r="N1383" s="87">
        <f t="shared" si="896"/>
        <v>0</v>
      </c>
      <c r="O1383" s="87">
        <f t="shared" si="896"/>
        <v>0</v>
      </c>
      <c r="P1383" s="87">
        <f t="shared" si="896"/>
        <v>0</v>
      </c>
      <c r="Q1383" s="87">
        <f t="shared" si="896"/>
        <v>0</v>
      </c>
      <c r="R1383" s="87">
        <f t="shared" si="896"/>
        <v>0</v>
      </c>
    </row>
    <row r="1384" spans="1:18" s="83" customFormat="1" ht="33" hidden="1">
      <c r="A1384" s="84" t="s">
        <v>44</v>
      </c>
      <c r="B1384" s="90" t="str">
        <f>B1382</f>
        <v>923</v>
      </c>
      <c r="C1384" s="89" t="s">
        <v>13</v>
      </c>
      <c r="D1384" s="89" t="s">
        <v>3</v>
      </c>
      <c r="E1384" s="89" t="s">
        <v>691</v>
      </c>
      <c r="F1384" s="89" t="s">
        <v>51</v>
      </c>
      <c r="G1384" s="227"/>
      <c r="H1384" s="227"/>
      <c r="I1384" s="227"/>
      <c r="J1384" s="227"/>
      <c r="K1384" s="186"/>
      <c r="L1384" s="186"/>
      <c r="M1384" s="186"/>
      <c r="N1384" s="186"/>
      <c r="O1384" s="87">
        <f>G1384+K1384</f>
        <v>0</v>
      </c>
      <c r="P1384" s="87">
        <f>H1384+L1384</f>
        <v>0</v>
      </c>
      <c r="Q1384" s="87">
        <f>I1384+M1384</f>
        <v>0</v>
      </c>
      <c r="R1384" s="87">
        <f>J1384+N1384</f>
        <v>0</v>
      </c>
    </row>
    <row r="1385" spans="1:18" s="83" customFormat="1" hidden="1">
      <c r="A1385" s="84" t="s">
        <v>19</v>
      </c>
      <c r="B1385" s="90" t="s">
        <v>189</v>
      </c>
      <c r="C1385" s="89" t="s">
        <v>13</v>
      </c>
      <c r="D1385" s="89" t="s">
        <v>3</v>
      </c>
      <c r="E1385" s="89" t="s">
        <v>691</v>
      </c>
      <c r="F1385" s="89" t="s">
        <v>20</v>
      </c>
      <c r="G1385" s="226">
        <f>G1386</f>
        <v>0</v>
      </c>
      <c r="H1385" s="226">
        <f t="shared" ref="H1385:R1385" si="897">H1386</f>
        <v>0</v>
      </c>
      <c r="I1385" s="226">
        <f t="shared" si="897"/>
        <v>0</v>
      </c>
      <c r="J1385" s="226">
        <f t="shared" si="897"/>
        <v>0</v>
      </c>
      <c r="K1385" s="87">
        <f>K1386</f>
        <v>0</v>
      </c>
      <c r="L1385" s="87">
        <f t="shared" si="897"/>
        <v>0</v>
      </c>
      <c r="M1385" s="87">
        <f t="shared" si="897"/>
        <v>0</v>
      </c>
      <c r="N1385" s="87">
        <f t="shared" si="897"/>
        <v>0</v>
      </c>
      <c r="O1385" s="87">
        <f>O1386</f>
        <v>0</v>
      </c>
      <c r="P1385" s="87">
        <f t="shared" si="897"/>
        <v>0</v>
      </c>
      <c r="Q1385" s="87">
        <f t="shared" si="897"/>
        <v>0</v>
      </c>
      <c r="R1385" s="87">
        <f t="shared" si="897"/>
        <v>0</v>
      </c>
    </row>
    <row r="1386" spans="1:18" s="83" customFormat="1" hidden="1">
      <c r="A1386" s="84" t="s">
        <v>398</v>
      </c>
      <c r="B1386" s="90" t="s">
        <v>189</v>
      </c>
      <c r="C1386" s="89" t="s">
        <v>13</v>
      </c>
      <c r="D1386" s="89" t="s">
        <v>3</v>
      </c>
      <c r="E1386" s="89" t="s">
        <v>691</v>
      </c>
      <c r="F1386" s="89" t="s">
        <v>50</v>
      </c>
      <c r="G1386" s="226"/>
      <c r="H1386" s="226"/>
      <c r="I1386" s="226"/>
      <c r="J1386" s="226"/>
      <c r="K1386" s="87"/>
      <c r="L1386" s="87"/>
      <c r="M1386" s="87"/>
      <c r="N1386" s="87"/>
      <c r="O1386" s="87">
        <f>G1386+K1386</f>
        <v>0</v>
      </c>
      <c r="P1386" s="87">
        <f>H1386+L1386</f>
        <v>0</v>
      </c>
      <c r="Q1386" s="87">
        <f>I1386+M1386</f>
        <v>0</v>
      </c>
      <c r="R1386" s="87">
        <f>J1386+N1386</f>
        <v>0</v>
      </c>
    </row>
    <row r="1387" spans="1:18">
      <c r="A1387" s="148" t="s">
        <v>17</v>
      </c>
      <c r="B1387" s="10" t="s">
        <v>189</v>
      </c>
      <c r="C1387" s="10" t="s">
        <v>13</v>
      </c>
      <c r="D1387" s="10" t="s">
        <v>3</v>
      </c>
      <c r="E1387" s="9" t="s">
        <v>55</v>
      </c>
      <c r="F1387" s="11"/>
      <c r="G1387" s="226">
        <f>G1388+G1396+G1411</f>
        <v>195521</v>
      </c>
      <c r="H1387" s="226">
        <f t="shared" ref="H1387:J1387" si="898">H1388+H1396+H1411</f>
        <v>3098</v>
      </c>
      <c r="I1387" s="226">
        <f t="shared" si="898"/>
        <v>195521</v>
      </c>
      <c r="J1387" s="226">
        <f t="shared" si="898"/>
        <v>3098</v>
      </c>
      <c r="K1387" s="96">
        <f>K1388+K1396+K1411</f>
        <v>0</v>
      </c>
      <c r="L1387" s="96">
        <f t="shared" ref="L1387:N1387" si="899">L1388+L1396+L1411</f>
        <v>0</v>
      </c>
      <c r="M1387" s="96">
        <f t="shared" si="899"/>
        <v>0</v>
      </c>
      <c r="N1387" s="96">
        <f t="shared" si="899"/>
        <v>0</v>
      </c>
      <c r="O1387" s="96">
        <f>O1388+O1396+O1411</f>
        <v>195521</v>
      </c>
      <c r="P1387" s="96">
        <f t="shared" ref="P1387:R1387" si="900">P1388+P1396+P1411</f>
        <v>3098</v>
      </c>
      <c r="Q1387" s="96">
        <f t="shared" si="900"/>
        <v>195521</v>
      </c>
      <c r="R1387" s="96">
        <f t="shared" si="900"/>
        <v>3098</v>
      </c>
    </row>
    <row r="1388" spans="1:18">
      <c r="A1388" s="148" t="s">
        <v>15</v>
      </c>
      <c r="B1388" s="10" t="s">
        <v>189</v>
      </c>
      <c r="C1388" s="10" t="s">
        <v>13</v>
      </c>
      <c r="D1388" s="10" t="s">
        <v>3</v>
      </c>
      <c r="E1388" s="11" t="s">
        <v>60</v>
      </c>
      <c r="F1388" s="11"/>
      <c r="G1388" s="226">
        <f>G1389</f>
        <v>2311</v>
      </c>
      <c r="H1388" s="226">
        <f t="shared" ref="G1388:R1390" si="901">H1389</f>
        <v>0</v>
      </c>
      <c r="I1388" s="226">
        <f t="shared" si="901"/>
        <v>2311</v>
      </c>
      <c r="J1388" s="226">
        <f t="shared" si="901"/>
        <v>0</v>
      </c>
      <c r="K1388" s="96">
        <f>K1389</f>
        <v>0</v>
      </c>
      <c r="L1388" s="96">
        <f t="shared" si="901"/>
        <v>0</v>
      </c>
      <c r="M1388" s="96">
        <f t="shared" si="901"/>
        <v>0</v>
      </c>
      <c r="N1388" s="96">
        <f t="shared" si="901"/>
        <v>0</v>
      </c>
      <c r="O1388" s="96">
        <f>O1389</f>
        <v>2311</v>
      </c>
      <c r="P1388" s="96">
        <f t="shared" si="901"/>
        <v>0</v>
      </c>
      <c r="Q1388" s="96">
        <f t="shared" si="901"/>
        <v>2311</v>
      </c>
      <c r="R1388" s="96">
        <f t="shared" si="901"/>
        <v>0</v>
      </c>
    </row>
    <row r="1389" spans="1:18">
      <c r="A1389" s="148" t="s">
        <v>18</v>
      </c>
      <c r="B1389" s="10" t="s">
        <v>189</v>
      </c>
      <c r="C1389" s="10" t="s">
        <v>13</v>
      </c>
      <c r="D1389" s="10" t="s">
        <v>3</v>
      </c>
      <c r="E1389" s="11" t="s">
        <v>61</v>
      </c>
      <c r="F1389" s="11"/>
      <c r="G1389" s="226">
        <f>G1390+G1392+G1394</f>
        <v>2311</v>
      </c>
      <c r="H1389" s="226">
        <f t="shared" ref="H1389" si="902">H1390+H1392+H1394</f>
        <v>0</v>
      </c>
      <c r="I1389" s="226">
        <f>I1390+I1392+I1394</f>
        <v>2311</v>
      </c>
      <c r="J1389" s="226">
        <f t="shared" ref="J1389" si="903">J1390+J1392+J1394</f>
        <v>0</v>
      </c>
      <c r="K1389" s="96">
        <f>K1390+K1392+K1394</f>
        <v>0</v>
      </c>
      <c r="L1389" s="96">
        <f t="shared" ref="L1389" si="904">L1390+L1392+L1394</f>
        <v>0</v>
      </c>
      <c r="M1389" s="96">
        <f>M1390+M1392+M1394</f>
        <v>0</v>
      </c>
      <c r="N1389" s="96">
        <f t="shared" ref="N1389" si="905">N1390+N1392+N1394</f>
        <v>0</v>
      </c>
      <c r="O1389" s="96">
        <f>O1390+O1392+O1394</f>
        <v>2311</v>
      </c>
      <c r="P1389" s="96">
        <f t="shared" ref="P1389" si="906">P1390+P1392+P1394</f>
        <v>0</v>
      </c>
      <c r="Q1389" s="96">
        <f>Q1390+Q1392+Q1394</f>
        <v>2311</v>
      </c>
      <c r="R1389" s="96">
        <f t="shared" ref="R1389" si="907">R1390+R1392+R1394</f>
        <v>0</v>
      </c>
    </row>
    <row r="1390" spans="1:18" ht="33">
      <c r="A1390" s="148" t="s">
        <v>172</v>
      </c>
      <c r="B1390" s="10" t="s">
        <v>189</v>
      </c>
      <c r="C1390" s="10" t="s">
        <v>13</v>
      </c>
      <c r="D1390" s="10" t="s">
        <v>3</v>
      </c>
      <c r="E1390" s="11" t="s">
        <v>61</v>
      </c>
      <c r="F1390" s="9">
        <v>200</v>
      </c>
      <c r="G1390" s="226">
        <f t="shared" si="901"/>
        <v>1017</v>
      </c>
      <c r="H1390" s="226">
        <f t="shared" si="901"/>
        <v>0</v>
      </c>
      <c r="I1390" s="226">
        <f t="shared" si="901"/>
        <v>1017</v>
      </c>
      <c r="J1390" s="226">
        <f t="shared" si="901"/>
        <v>0</v>
      </c>
      <c r="K1390" s="96">
        <f t="shared" si="901"/>
        <v>0</v>
      </c>
      <c r="L1390" s="96">
        <f t="shared" si="901"/>
        <v>0</v>
      </c>
      <c r="M1390" s="96">
        <f t="shared" si="901"/>
        <v>0</v>
      </c>
      <c r="N1390" s="96">
        <f t="shared" si="901"/>
        <v>0</v>
      </c>
      <c r="O1390" s="96">
        <f t="shared" si="901"/>
        <v>1017</v>
      </c>
      <c r="P1390" s="96">
        <f t="shared" si="901"/>
        <v>0</v>
      </c>
      <c r="Q1390" s="96">
        <f t="shared" si="901"/>
        <v>1017</v>
      </c>
      <c r="R1390" s="96">
        <f t="shared" si="901"/>
        <v>0</v>
      </c>
    </row>
    <row r="1391" spans="1:18" ht="33">
      <c r="A1391" s="148" t="s">
        <v>44</v>
      </c>
      <c r="B1391" s="10" t="s">
        <v>189</v>
      </c>
      <c r="C1391" s="10" t="s">
        <v>13</v>
      </c>
      <c r="D1391" s="10" t="s">
        <v>3</v>
      </c>
      <c r="E1391" s="11" t="s">
        <v>61</v>
      </c>
      <c r="F1391" s="10" t="s">
        <v>51</v>
      </c>
      <c r="G1391" s="226">
        <v>1017</v>
      </c>
      <c r="H1391" s="226"/>
      <c r="I1391" s="226">
        <v>1017</v>
      </c>
      <c r="J1391" s="226"/>
      <c r="K1391" s="96"/>
      <c r="L1391" s="96"/>
      <c r="M1391" s="96"/>
      <c r="N1391" s="96"/>
      <c r="O1391" s="96">
        <f>G1391+K1391</f>
        <v>1017</v>
      </c>
      <c r="P1391" s="96">
        <f>H1391+L1391</f>
        <v>0</v>
      </c>
      <c r="Q1391" s="96">
        <f>I1391+M1391</f>
        <v>1017</v>
      </c>
      <c r="R1391" s="96">
        <f>J1391+N1391</f>
        <v>0</v>
      </c>
    </row>
    <row r="1392" spans="1:18">
      <c r="A1392" s="147" t="s">
        <v>40</v>
      </c>
      <c r="B1392" s="10">
        <v>923</v>
      </c>
      <c r="C1392" s="10" t="s">
        <v>13</v>
      </c>
      <c r="D1392" s="10" t="s">
        <v>3</v>
      </c>
      <c r="E1392" s="11" t="s">
        <v>61</v>
      </c>
      <c r="F1392" s="10" t="s">
        <v>41</v>
      </c>
      <c r="G1392" s="226">
        <f t="shared" ref="G1392:R1392" si="908">G1393</f>
        <v>95</v>
      </c>
      <c r="H1392" s="226">
        <f t="shared" si="908"/>
        <v>0</v>
      </c>
      <c r="I1392" s="226">
        <f t="shared" si="908"/>
        <v>95</v>
      </c>
      <c r="J1392" s="226">
        <f t="shared" si="908"/>
        <v>0</v>
      </c>
      <c r="K1392" s="96">
        <f t="shared" si="908"/>
        <v>0</v>
      </c>
      <c r="L1392" s="96">
        <f t="shared" si="908"/>
        <v>0</v>
      </c>
      <c r="M1392" s="96">
        <f t="shared" si="908"/>
        <v>0</v>
      </c>
      <c r="N1392" s="96">
        <f t="shared" si="908"/>
        <v>0</v>
      </c>
      <c r="O1392" s="96">
        <f t="shared" si="908"/>
        <v>95</v>
      </c>
      <c r="P1392" s="96">
        <f t="shared" si="908"/>
        <v>0</v>
      </c>
      <c r="Q1392" s="96">
        <f t="shared" si="908"/>
        <v>95</v>
      </c>
      <c r="R1392" s="96">
        <f t="shared" si="908"/>
        <v>0</v>
      </c>
    </row>
    <row r="1393" spans="1:18">
      <c r="A1393" s="147" t="s">
        <v>47</v>
      </c>
      <c r="B1393" s="10">
        <v>923</v>
      </c>
      <c r="C1393" s="10" t="s">
        <v>13</v>
      </c>
      <c r="D1393" s="10" t="s">
        <v>3</v>
      </c>
      <c r="E1393" s="11" t="s">
        <v>61</v>
      </c>
      <c r="F1393" s="10" t="s">
        <v>201</v>
      </c>
      <c r="G1393" s="226">
        <v>95</v>
      </c>
      <c r="H1393" s="226"/>
      <c r="I1393" s="226">
        <v>95</v>
      </c>
      <c r="J1393" s="226"/>
      <c r="K1393" s="96"/>
      <c r="L1393" s="96"/>
      <c r="M1393" s="96"/>
      <c r="N1393" s="96"/>
      <c r="O1393" s="96">
        <f>G1393+K1393</f>
        <v>95</v>
      </c>
      <c r="P1393" s="96">
        <f>H1393+L1393</f>
        <v>0</v>
      </c>
      <c r="Q1393" s="96">
        <f>I1393+M1393</f>
        <v>95</v>
      </c>
      <c r="R1393" s="96">
        <f>J1393+N1393</f>
        <v>0</v>
      </c>
    </row>
    <row r="1394" spans="1:18">
      <c r="A1394" s="148" t="s">
        <v>19</v>
      </c>
      <c r="B1394" s="10">
        <v>923</v>
      </c>
      <c r="C1394" s="10" t="s">
        <v>13</v>
      </c>
      <c r="D1394" s="10" t="s">
        <v>3</v>
      </c>
      <c r="E1394" s="11" t="s">
        <v>61</v>
      </c>
      <c r="F1394" s="10" t="s">
        <v>20</v>
      </c>
      <c r="G1394" s="226">
        <f t="shared" ref="G1394:R1394" si="909">G1395</f>
        <v>1199</v>
      </c>
      <c r="H1394" s="226">
        <f t="shared" si="909"/>
        <v>0</v>
      </c>
      <c r="I1394" s="226">
        <f t="shared" si="909"/>
        <v>1199</v>
      </c>
      <c r="J1394" s="226">
        <f t="shared" si="909"/>
        <v>0</v>
      </c>
      <c r="K1394" s="96">
        <f t="shared" si="909"/>
        <v>0</v>
      </c>
      <c r="L1394" s="96">
        <f t="shared" si="909"/>
        <v>0</v>
      </c>
      <c r="M1394" s="96">
        <f t="shared" si="909"/>
        <v>0</v>
      </c>
      <c r="N1394" s="96">
        <f t="shared" si="909"/>
        <v>0</v>
      </c>
      <c r="O1394" s="96">
        <f t="shared" si="909"/>
        <v>1199</v>
      </c>
      <c r="P1394" s="96">
        <f t="shared" si="909"/>
        <v>0</v>
      </c>
      <c r="Q1394" s="96">
        <f t="shared" si="909"/>
        <v>1199</v>
      </c>
      <c r="R1394" s="96">
        <f t="shared" si="909"/>
        <v>0</v>
      </c>
    </row>
    <row r="1395" spans="1:18">
      <c r="A1395" s="147" t="s">
        <v>48</v>
      </c>
      <c r="B1395" s="10">
        <v>923</v>
      </c>
      <c r="C1395" s="10" t="s">
        <v>13</v>
      </c>
      <c r="D1395" s="10" t="s">
        <v>3</v>
      </c>
      <c r="E1395" s="11" t="s">
        <v>61</v>
      </c>
      <c r="F1395" s="10" t="s">
        <v>50</v>
      </c>
      <c r="G1395" s="226">
        <v>1199</v>
      </c>
      <c r="H1395" s="226"/>
      <c r="I1395" s="226">
        <v>1199</v>
      </c>
      <c r="J1395" s="226"/>
      <c r="K1395" s="96"/>
      <c r="L1395" s="96"/>
      <c r="M1395" s="96"/>
      <c r="N1395" s="96"/>
      <c r="O1395" s="96">
        <f>G1395+K1395</f>
        <v>1199</v>
      </c>
      <c r="P1395" s="96">
        <f>H1395+L1395</f>
        <v>0</v>
      </c>
      <c r="Q1395" s="96">
        <f>I1395+M1395</f>
        <v>1199</v>
      </c>
      <c r="R1395" s="96">
        <f>J1395+N1395</f>
        <v>0</v>
      </c>
    </row>
    <row r="1396" spans="1:18" ht="33">
      <c r="A1396" s="148" t="s">
        <v>62</v>
      </c>
      <c r="B1396" s="10" t="s">
        <v>189</v>
      </c>
      <c r="C1396" s="10" t="s">
        <v>13</v>
      </c>
      <c r="D1396" s="10" t="s">
        <v>3</v>
      </c>
      <c r="E1396" s="11" t="s">
        <v>64</v>
      </c>
      <c r="F1396" s="10"/>
      <c r="G1396" s="226">
        <f>G1397+G1404</f>
        <v>190112</v>
      </c>
      <c r="H1396" s="226">
        <f t="shared" ref="H1396:J1396" si="910">H1397+H1404</f>
        <v>0</v>
      </c>
      <c r="I1396" s="226">
        <f t="shared" si="910"/>
        <v>190112</v>
      </c>
      <c r="J1396" s="226">
        <f t="shared" si="910"/>
        <v>0</v>
      </c>
      <c r="K1396" s="96">
        <f>K1397+K1404</f>
        <v>0</v>
      </c>
      <c r="L1396" s="96">
        <f t="shared" ref="L1396:N1396" si="911">L1397+L1404</f>
        <v>0</v>
      </c>
      <c r="M1396" s="96">
        <f t="shared" si="911"/>
        <v>0</v>
      </c>
      <c r="N1396" s="96">
        <f t="shared" si="911"/>
        <v>0</v>
      </c>
      <c r="O1396" s="96">
        <f>O1397+O1404</f>
        <v>190112</v>
      </c>
      <c r="P1396" s="96">
        <f t="shared" ref="P1396:R1396" si="912">P1397+P1404</f>
        <v>0</v>
      </c>
      <c r="Q1396" s="96">
        <f t="shared" si="912"/>
        <v>190112</v>
      </c>
      <c r="R1396" s="96">
        <f t="shared" si="912"/>
        <v>0</v>
      </c>
    </row>
    <row r="1397" spans="1:18" ht="33">
      <c r="A1397" s="148" t="s">
        <v>31</v>
      </c>
      <c r="B1397" s="10" t="s">
        <v>189</v>
      </c>
      <c r="C1397" s="10" t="s">
        <v>13</v>
      </c>
      <c r="D1397" s="10" t="s">
        <v>3</v>
      </c>
      <c r="E1397" s="11" t="s">
        <v>468</v>
      </c>
      <c r="F1397" s="10"/>
      <c r="G1397" s="226">
        <f>G1398+G1400+G1402</f>
        <v>23846</v>
      </c>
      <c r="H1397" s="226">
        <f t="shared" ref="H1397:J1397" si="913">H1398+H1400+H1402</f>
        <v>0</v>
      </c>
      <c r="I1397" s="226">
        <f t="shared" si="913"/>
        <v>23846</v>
      </c>
      <c r="J1397" s="226">
        <f t="shared" si="913"/>
        <v>0</v>
      </c>
      <c r="K1397" s="96">
        <f>K1398+K1400+K1402</f>
        <v>0</v>
      </c>
      <c r="L1397" s="96">
        <f t="shared" ref="L1397:N1397" si="914">L1398+L1400+L1402</f>
        <v>0</v>
      </c>
      <c r="M1397" s="96">
        <f t="shared" si="914"/>
        <v>0</v>
      </c>
      <c r="N1397" s="96">
        <f t="shared" si="914"/>
        <v>0</v>
      </c>
      <c r="O1397" s="96">
        <f>O1398+O1400+O1402</f>
        <v>23846</v>
      </c>
      <c r="P1397" s="96">
        <f t="shared" ref="P1397:R1397" si="915">P1398+P1400+P1402</f>
        <v>0</v>
      </c>
      <c r="Q1397" s="96">
        <f t="shared" si="915"/>
        <v>23846</v>
      </c>
      <c r="R1397" s="96">
        <f t="shared" si="915"/>
        <v>0</v>
      </c>
    </row>
    <row r="1398" spans="1:18" ht="69" customHeight="1">
      <c r="A1398" s="148" t="s">
        <v>21</v>
      </c>
      <c r="B1398" s="10" t="s">
        <v>189</v>
      </c>
      <c r="C1398" s="10" t="s">
        <v>13</v>
      </c>
      <c r="D1398" s="10" t="s">
        <v>3</v>
      </c>
      <c r="E1398" s="11" t="s">
        <v>468</v>
      </c>
      <c r="F1398" s="10" t="s">
        <v>22</v>
      </c>
      <c r="G1398" s="226">
        <f>G1399</f>
        <v>20597</v>
      </c>
      <c r="H1398" s="226">
        <f t="shared" ref="H1398:R1398" si="916">H1399</f>
        <v>0</v>
      </c>
      <c r="I1398" s="226">
        <f t="shared" si="916"/>
        <v>20597</v>
      </c>
      <c r="J1398" s="226">
        <f t="shared" si="916"/>
        <v>0</v>
      </c>
      <c r="K1398" s="96">
        <f>K1399</f>
        <v>0</v>
      </c>
      <c r="L1398" s="96">
        <f t="shared" si="916"/>
        <v>0</v>
      </c>
      <c r="M1398" s="96">
        <f t="shared" si="916"/>
        <v>0</v>
      </c>
      <c r="N1398" s="96">
        <f t="shared" si="916"/>
        <v>0</v>
      </c>
      <c r="O1398" s="96">
        <f>O1399</f>
        <v>20597</v>
      </c>
      <c r="P1398" s="96">
        <f t="shared" si="916"/>
        <v>0</v>
      </c>
      <c r="Q1398" s="96">
        <f t="shared" si="916"/>
        <v>20597</v>
      </c>
      <c r="R1398" s="96">
        <f t="shared" si="916"/>
        <v>0</v>
      </c>
    </row>
    <row r="1399" spans="1:18">
      <c r="A1399" s="148" t="s">
        <v>45</v>
      </c>
      <c r="B1399" s="10" t="s">
        <v>189</v>
      </c>
      <c r="C1399" s="10" t="s">
        <v>13</v>
      </c>
      <c r="D1399" s="10" t="s">
        <v>3</v>
      </c>
      <c r="E1399" s="11" t="s">
        <v>468</v>
      </c>
      <c r="F1399" s="10" t="s">
        <v>53</v>
      </c>
      <c r="G1399" s="226">
        <v>20597</v>
      </c>
      <c r="H1399" s="226"/>
      <c r="I1399" s="226">
        <v>20597</v>
      </c>
      <c r="J1399" s="226"/>
      <c r="K1399" s="96"/>
      <c r="L1399" s="96"/>
      <c r="M1399" s="96"/>
      <c r="N1399" s="96"/>
      <c r="O1399" s="96">
        <f>G1399+K1399</f>
        <v>20597</v>
      </c>
      <c r="P1399" s="96">
        <f>H1399+L1399</f>
        <v>0</v>
      </c>
      <c r="Q1399" s="96">
        <f>I1399+M1399</f>
        <v>20597</v>
      </c>
      <c r="R1399" s="96">
        <f>J1399+N1399</f>
        <v>0</v>
      </c>
    </row>
    <row r="1400" spans="1:18" ht="33">
      <c r="A1400" s="148" t="s">
        <v>172</v>
      </c>
      <c r="B1400" s="10" t="s">
        <v>189</v>
      </c>
      <c r="C1400" s="10" t="s">
        <v>13</v>
      </c>
      <c r="D1400" s="10" t="s">
        <v>3</v>
      </c>
      <c r="E1400" s="11" t="s">
        <v>468</v>
      </c>
      <c r="F1400" s="10" t="s">
        <v>16</v>
      </c>
      <c r="G1400" s="226">
        <f>G1401</f>
        <v>3248</v>
      </c>
      <c r="H1400" s="226">
        <f t="shared" ref="H1400:R1400" si="917">H1401</f>
        <v>0</v>
      </c>
      <c r="I1400" s="226">
        <f t="shared" si="917"/>
        <v>3248</v>
      </c>
      <c r="J1400" s="226">
        <f t="shared" si="917"/>
        <v>0</v>
      </c>
      <c r="K1400" s="96">
        <f>K1401</f>
        <v>0</v>
      </c>
      <c r="L1400" s="96">
        <f t="shared" si="917"/>
        <v>0</v>
      </c>
      <c r="M1400" s="96">
        <f t="shared" si="917"/>
        <v>0</v>
      </c>
      <c r="N1400" s="96">
        <f t="shared" si="917"/>
        <v>0</v>
      </c>
      <c r="O1400" s="96">
        <f>O1401</f>
        <v>3248</v>
      </c>
      <c r="P1400" s="96">
        <f t="shared" si="917"/>
        <v>0</v>
      </c>
      <c r="Q1400" s="96">
        <f t="shared" si="917"/>
        <v>3248</v>
      </c>
      <c r="R1400" s="96">
        <f t="shared" si="917"/>
        <v>0</v>
      </c>
    </row>
    <row r="1401" spans="1:18" ht="33">
      <c r="A1401" s="148" t="s">
        <v>44</v>
      </c>
      <c r="B1401" s="10" t="s">
        <v>189</v>
      </c>
      <c r="C1401" s="10" t="s">
        <v>13</v>
      </c>
      <c r="D1401" s="10" t="s">
        <v>3</v>
      </c>
      <c r="E1401" s="11" t="s">
        <v>468</v>
      </c>
      <c r="F1401" s="10" t="s">
        <v>51</v>
      </c>
      <c r="G1401" s="226">
        <v>3248</v>
      </c>
      <c r="H1401" s="226"/>
      <c r="I1401" s="226">
        <v>3248</v>
      </c>
      <c r="J1401" s="226"/>
      <c r="K1401" s="96"/>
      <c r="L1401" s="96"/>
      <c r="M1401" s="96"/>
      <c r="N1401" s="96"/>
      <c r="O1401" s="96">
        <f>G1401+K1401</f>
        <v>3248</v>
      </c>
      <c r="P1401" s="96">
        <f>H1401+L1401</f>
        <v>0</v>
      </c>
      <c r="Q1401" s="96">
        <f>I1401+M1401</f>
        <v>3248</v>
      </c>
      <c r="R1401" s="96">
        <f>J1401+N1401</f>
        <v>0</v>
      </c>
    </row>
    <row r="1402" spans="1:18">
      <c r="A1402" s="148" t="s">
        <v>19</v>
      </c>
      <c r="B1402" s="10" t="s">
        <v>189</v>
      </c>
      <c r="C1402" s="10" t="s">
        <v>13</v>
      </c>
      <c r="D1402" s="10" t="s">
        <v>3</v>
      </c>
      <c r="E1402" s="11" t="s">
        <v>468</v>
      </c>
      <c r="F1402" s="10" t="s">
        <v>20</v>
      </c>
      <c r="G1402" s="226">
        <f>G1403</f>
        <v>1</v>
      </c>
      <c r="H1402" s="226">
        <f t="shared" ref="H1402:R1402" si="918">H1403</f>
        <v>0</v>
      </c>
      <c r="I1402" s="226">
        <f t="shared" si="918"/>
        <v>1</v>
      </c>
      <c r="J1402" s="226">
        <f t="shared" si="918"/>
        <v>0</v>
      </c>
      <c r="K1402" s="96">
        <f>K1403</f>
        <v>0</v>
      </c>
      <c r="L1402" s="96">
        <f t="shared" si="918"/>
        <v>0</v>
      </c>
      <c r="M1402" s="96">
        <f t="shared" si="918"/>
        <v>0</v>
      </c>
      <c r="N1402" s="96">
        <f t="shared" si="918"/>
        <v>0</v>
      </c>
      <c r="O1402" s="96">
        <f>O1403</f>
        <v>1</v>
      </c>
      <c r="P1402" s="96">
        <f t="shared" si="918"/>
        <v>0</v>
      </c>
      <c r="Q1402" s="96">
        <f t="shared" si="918"/>
        <v>1</v>
      </c>
      <c r="R1402" s="96">
        <f t="shared" si="918"/>
        <v>0</v>
      </c>
    </row>
    <row r="1403" spans="1:18">
      <c r="A1403" s="147" t="s">
        <v>398</v>
      </c>
      <c r="B1403" s="10" t="s">
        <v>189</v>
      </c>
      <c r="C1403" s="10" t="s">
        <v>13</v>
      </c>
      <c r="D1403" s="10" t="s">
        <v>3</v>
      </c>
      <c r="E1403" s="11" t="s">
        <v>468</v>
      </c>
      <c r="F1403" s="10" t="s">
        <v>50</v>
      </c>
      <c r="G1403" s="226">
        <v>1</v>
      </c>
      <c r="H1403" s="226"/>
      <c r="I1403" s="226">
        <v>1</v>
      </c>
      <c r="J1403" s="226"/>
      <c r="K1403" s="96"/>
      <c r="L1403" s="96"/>
      <c r="M1403" s="96"/>
      <c r="N1403" s="96"/>
      <c r="O1403" s="96">
        <f>G1403+K1403</f>
        <v>1</v>
      </c>
      <c r="P1403" s="96">
        <f>H1403+L1403</f>
        <v>0</v>
      </c>
      <c r="Q1403" s="96">
        <f>I1403+M1403</f>
        <v>1</v>
      </c>
      <c r="R1403" s="96">
        <f>J1403+N1403</f>
        <v>0</v>
      </c>
    </row>
    <row r="1404" spans="1:18" ht="33">
      <c r="A1404" s="148" t="s">
        <v>34</v>
      </c>
      <c r="B1404" s="10" t="s">
        <v>189</v>
      </c>
      <c r="C1404" s="10" t="s">
        <v>13</v>
      </c>
      <c r="D1404" s="10" t="s">
        <v>3</v>
      </c>
      <c r="E1404" s="11" t="s">
        <v>469</v>
      </c>
      <c r="F1404" s="10"/>
      <c r="G1404" s="226">
        <f>G1405+G1407+G1409</f>
        <v>166266</v>
      </c>
      <c r="H1404" s="226">
        <f t="shared" ref="H1404:J1404" si="919">H1405+H1407+H1409</f>
        <v>0</v>
      </c>
      <c r="I1404" s="226">
        <f t="shared" si="919"/>
        <v>166266</v>
      </c>
      <c r="J1404" s="226">
        <f t="shared" si="919"/>
        <v>0</v>
      </c>
      <c r="K1404" s="96">
        <f>K1405+K1407+K1409</f>
        <v>0</v>
      </c>
      <c r="L1404" s="96">
        <f t="shared" ref="L1404:N1404" si="920">L1405+L1407+L1409</f>
        <v>0</v>
      </c>
      <c r="M1404" s="96">
        <f t="shared" si="920"/>
        <v>0</v>
      </c>
      <c r="N1404" s="96">
        <f t="shared" si="920"/>
        <v>0</v>
      </c>
      <c r="O1404" s="96">
        <f>O1405+O1407+O1409</f>
        <v>166266</v>
      </c>
      <c r="P1404" s="96">
        <f t="shared" ref="P1404:R1404" si="921">P1405+P1407+P1409</f>
        <v>0</v>
      </c>
      <c r="Q1404" s="96">
        <f t="shared" si="921"/>
        <v>166266</v>
      </c>
      <c r="R1404" s="96">
        <f t="shared" si="921"/>
        <v>0</v>
      </c>
    </row>
    <row r="1405" spans="1:18" ht="71.25" customHeight="1">
      <c r="A1405" s="148" t="s">
        <v>21</v>
      </c>
      <c r="B1405" s="10" t="s">
        <v>189</v>
      </c>
      <c r="C1405" s="10" t="s">
        <v>13</v>
      </c>
      <c r="D1405" s="10" t="s">
        <v>3</v>
      </c>
      <c r="E1405" s="11" t="s">
        <v>469</v>
      </c>
      <c r="F1405" s="10" t="s">
        <v>22</v>
      </c>
      <c r="G1405" s="226">
        <f>G1406</f>
        <v>118802</v>
      </c>
      <c r="H1405" s="226">
        <f t="shared" ref="H1405:R1405" si="922">H1406</f>
        <v>0</v>
      </c>
      <c r="I1405" s="226">
        <f t="shared" si="922"/>
        <v>118802</v>
      </c>
      <c r="J1405" s="226">
        <f t="shared" si="922"/>
        <v>0</v>
      </c>
      <c r="K1405" s="96">
        <f>K1406</f>
        <v>0</v>
      </c>
      <c r="L1405" s="96">
        <f t="shared" si="922"/>
        <v>0</v>
      </c>
      <c r="M1405" s="96">
        <f t="shared" si="922"/>
        <v>0</v>
      </c>
      <c r="N1405" s="96">
        <f t="shared" si="922"/>
        <v>0</v>
      </c>
      <c r="O1405" s="96">
        <f>O1406</f>
        <v>118802</v>
      </c>
      <c r="P1405" s="96">
        <f t="shared" si="922"/>
        <v>0</v>
      </c>
      <c r="Q1405" s="96">
        <f t="shared" si="922"/>
        <v>118802</v>
      </c>
      <c r="R1405" s="96">
        <f t="shared" si="922"/>
        <v>0</v>
      </c>
    </row>
    <row r="1406" spans="1:18">
      <c r="A1406" s="148" t="s">
        <v>45</v>
      </c>
      <c r="B1406" s="10" t="s">
        <v>189</v>
      </c>
      <c r="C1406" s="10" t="s">
        <v>13</v>
      </c>
      <c r="D1406" s="10" t="s">
        <v>3</v>
      </c>
      <c r="E1406" s="11" t="s">
        <v>469</v>
      </c>
      <c r="F1406" s="10" t="s">
        <v>53</v>
      </c>
      <c r="G1406" s="226">
        <v>118802</v>
      </c>
      <c r="H1406" s="226"/>
      <c r="I1406" s="226">
        <v>118802</v>
      </c>
      <c r="J1406" s="226"/>
      <c r="K1406" s="96"/>
      <c r="L1406" s="96"/>
      <c r="M1406" s="96"/>
      <c r="N1406" s="96"/>
      <c r="O1406" s="96">
        <f>G1406+K1406</f>
        <v>118802</v>
      </c>
      <c r="P1406" s="96">
        <f>H1406+L1406</f>
        <v>0</v>
      </c>
      <c r="Q1406" s="96">
        <f>I1406+M1406</f>
        <v>118802</v>
      </c>
      <c r="R1406" s="96">
        <f>J1406+N1406</f>
        <v>0</v>
      </c>
    </row>
    <row r="1407" spans="1:18" ht="33">
      <c r="A1407" s="148" t="s">
        <v>172</v>
      </c>
      <c r="B1407" s="10" t="s">
        <v>189</v>
      </c>
      <c r="C1407" s="10" t="s">
        <v>13</v>
      </c>
      <c r="D1407" s="10" t="s">
        <v>3</v>
      </c>
      <c r="E1407" s="11" t="s">
        <v>469</v>
      </c>
      <c r="F1407" s="10" t="s">
        <v>16</v>
      </c>
      <c r="G1407" s="226">
        <f>G1408</f>
        <v>46962</v>
      </c>
      <c r="H1407" s="226">
        <f t="shared" ref="H1407:R1407" si="923">H1408</f>
        <v>0</v>
      </c>
      <c r="I1407" s="226">
        <f t="shared" si="923"/>
        <v>46962</v>
      </c>
      <c r="J1407" s="226">
        <f t="shared" si="923"/>
        <v>0</v>
      </c>
      <c r="K1407" s="96">
        <f>K1408</f>
        <v>0</v>
      </c>
      <c r="L1407" s="96">
        <f t="shared" si="923"/>
        <v>0</v>
      </c>
      <c r="M1407" s="96">
        <f t="shared" si="923"/>
        <v>0</v>
      </c>
      <c r="N1407" s="96">
        <f t="shared" si="923"/>
        <v>0</v>
      </c>
      <c r="O1407" s="96">
        <f>O1408</f>
        <v>46962</v>
      </c>
      <c r="P1407" s="96">
        <f t="shared" si="923"/>
        <v>0</v>
      </c>
      <c r="Q1407" s="96">
        <f t="shared" si="923"/>
        <v>46962</v>
      </c>
      <c r="R1407" s="96">
        <f t="shared" si="923"/>
        <v>0</v>
      </c>
    </row>
    <row r="1408" spans="1:18" ht="33">
      <c r="A1408" s="148" t="s">
        <v>44</v>
      </c>
      <c r="B1408" s="10" t="s">
        <v>189</v>
      </c>
      <c r="C1408" s="10" t="s">
        <v>13</v>
      </c>
      <c r="D1408" s="10" t="s">
        <v>3</v>
      </c>
      <c r="E1408" s="11" t="s">
        <v>469</v>
      </c>
      <c r="F1408" s="10" t="s">
        <v>51</v>
      </c>
      <c r="G1408" s="226">
        <v>46962</v>
      </c>
      <c r="H1408" s="226"/>
      <c r="I1408" s="226">
        <v>46962</v>
      </c>
      <c r="J1408" s="226"/>
      <c r="K1408" s="96"/>
      <c r="L1408" s="96"/>
      <c r="M1408" s="96"/>
      <c r="N1408" s="96"/>
      <c r="O1408" s="96">
        <f>G1408+K1408</f>
        <v>46962</v>
      </c>
      <c r="P1408" s="96">
        <f>H1408+L1408</f>
        <v>0</v>
      </c>
      <c r="Q1408" s="96">
        <f>I1408+M1408</f>
        <v>46962</v>
      </c>
      <c r="R1408" s="96">
        <f>J1408+N1408</f>
        <v>0</v>
      </c>
    </row>
    <row r="1409" spans="1:18">
      <c r="A1409" s="148" t="s">
        <v>19</v>
      </c>
      <c r="B1409" s="10" t="s">
        <v>189</v>
      </c>
      <c r="C1409" s="10" t="s">
        <v>13</v>
      </c>
      <c r="D1409" s="10" t="s">
        <v>3</v>
      </c>
      <c r="E1409" s="11" t="s">
        <v>469</v>
      </c>
      <c r="F1409" s="10" t="s">
        <v>20</v>
      </c>
      <c r="G1409" s="226">
        <f>G1410</f>
        <v>502</v>
      </c>
      <c r="H1409" s="226">
        <f t="shared" ref="H1409:R1409" si="924">H1410</f>
        <v>0</v>
      </c>
      <c r="I1409" s="226">
        <f t="shared" si="924"/>
        <v>502</v>
      </c>
      <c r="J1409" s="226">
        <f t="shared" si="924"/>
        <v>0</v>
      </c>
      <c r="K1409" s="96">
        <f>K1410</f>
        <v>0</v>
      </c>
      <c r="L1409" s="96">
        <f t="shared" si="924"/>
        <v>0</v>
      </c>
      <c r="M1409" s="96">
        <f t="shared" si="924"/>
        <v>0</v>
      </c>
      <c r="N1409" s="96">
        <f t="shared" si="924"/>
        <v>0</v>
      </c>
      <c r="O1409" s="96">
        <f>O1410</f>
        <v>502</v>
      </c>
      <c r="P1409" s="96">
        <f t="shared" si="924"/>
        <v>0</v>
      </c>
      <c r="Q1409" s="96">
        <f t="shared" si="924"/>
        <v>502</v>
      </c>
      <c r="R1409" s="96">
        <f t="shared" si="924"/>
        <v>0</v>
      </c>
    </row>
    <row r="1410" spans="1:18">
      <c r="A1410" s="147" t="s">
        <v>398</v>
      </c>
      <c r="B1410" s="10" t="s">
        <v>189</v>
      </c>
      <c r="C1410" s="10" t="s">
        <v>13</v>
      </c>
      <c r="D1410" s="10" t="s">
        <v>3</v>
      </c>
      <c r="E1410" s="11" t="s">
        <v>469</v>
      </c>
      <c r="F1410" s="10">
        <v>850</v>
      </c>
      <c r="G1410" s="226">
        <v>502</v>
      </c>
      <c r="H1410" s="226"/>
      <c r="I1410" s="226">
        <v>502</v>
      </c>
      <c r="J1410" s="226"/>
      <c r="K1410" s="96"/>
      <c r="L1410" s="96"/>
      <c r="M1410" s="96"/>
      <c r="N1410" s="96"/>
      <c r="O1410" s="96">
        <f>G1410+K1410</f>
        <v>502</v>
      </c>
      <c r="P1410" s="96">
        <f>H1410+L1410</f>
        <v>0</v>
      </c>
      <c r="Q1410" s="96">
        <f>I1410+M1410</f>
        <v>502</v>
      </c>
      <c r="R1410" s="96">
        <f>J1410+N1410</f>
        <v>0</v>
      </c>
    </row>
    <row r="1411" spans="1:18" s="83" customFormat="1">
      <c r="A1411" s="100" t="s">
        <v>571</v>
      </c>
      <c r="B1411" s="103" t="s">
        <v>189</v>
      </c>
      <c r="C1411" s="101" t="s">
        <v>13</v>
      </c>
      <c r="D1411" s="101" t="s">
        <v>3</v>
      </c>
      <c r="E1411" s="104" t="s">
        <v>583</v>
      </c>
      <c r="F1411" s="101"/>
      <c r="G1411" s="226">
        <f>G1412+G1417++G1420+G1423++G1437</f>
        <v>3098</v>
      </c>
      <c r="H1411" s="226">
        <f t="shared" ref="H1411:J1411" si="925">H1412+H1417++H1420+H1423++H1437</f>
        <v>3098</v>
      </c>
      <c r="I1411" s="226">
        <f t="shared" si="925"/>
        <v>3098</v>
      </c>
      <c r="J1411" s="226">
        <f t="shared" si="925"/>
        <v>3098</v>
      </c>
      <c r="K1411" s="96">
        <f>K1412+K1417++K1420+K1423++K1437</f>
        <v>0</v>
      </c>
      <c r="L1411" s="96">
        <f t="shared" ref="L1411:N1411" si="926">L1412+L1417++L1420+L1423++L1437</f>
        <v>0</v>
      </c>
      <c r="M1411" s="96">
        <f t="shared" si="926"/>
        <v>0</v>
      </c>
      <c r="N1411" s="96">
        <f t="shared" si="926"/>
        <v>0</v>
      </c>
      <c r="O1411" s="96">
        <f>O1412+O1417++O1420+O1423++O1437</f>
        <v>3098</v>
      </c>
      <c r="P1411" s="96">
        <f t="shared" ref="P1411:R1411" si="927">P1412+P1417++P1420+P1423++P1437</f>
        <v>3098</v>
      </c>
      <c r="Q1411" s="96">
        <f t="shared" si="927"/>
        <v>3098</v>
      </c>
      <c r="R1411" s="96">
        <f t="shared" si="927"/>
        <v>3098</v>
      </c>
    </row>
    <row r="1412" spans="1:18" s="83" customFormat="1" ht="49.5">
      <c r="A1412" s="99" t="s">
        <v>700</v>
      </c>
      <c r="B1412" s="45" t="s">
        <v>189</v>
      </c>
      <c r="C1412" s="10" t="s">
        <v>13</v>
      </c>
      <c r="D1412" s="10" t="s">
        <v>3</v>
      </c>
      <c r="E1412" s="10" t="s">
        <v>698</v>
      </c>
      <c r="F1412" s="10"/>
      <c r="G1412" s="226">
        <f t="shared" ref="G1412:J1412" si="928">G1413+G1415</f>
        <v>269</v>
      </c>
      <c r="H1412" s="226">
        <f t="shared" si="928"/>
        <v>269</v>
      </c>
      <c r="I1412" s="226">
        <f t="shared" si="928"/>
        <v>269</v>
      </c>
      <c r="J1412" s="226">
        <f t="shared" si="928"/>
        <v>269</v>
      </c>
      <c r="K1412" s="9">
        <f t="shared" ref="K1412:R1412" si="929">K1413+K1415</f>
        <v>0</v>
      </c>
      <c r="L1412" s="9">
        <f t="shared" si="929"/>
        <v>0</v>
      </c>
      <c r="M1412" s="9">
        <f t="shared" si="929"/>
        <v>0</v>
      </c>
      <c r="N1412" s="9">
        <f t="shared" si="929"/>
        <v>0</v>
      </c>
      <c r="O1412" s="9">
        <f t="shared" si="929"/>
        <v>269</v>
      </c>
      <c r="P1412" s="9">
        <f t="shared" si="929"/>
        <v>269</v>
      </c>
      <c r="Q1412" s="9">
        <f t="shared" si="929"/>
        <v>269</v>
      </c>
      <c r="R1412" s="9">
        <f t="shared" si="929"/>
        <v>269</v>
      </c>
    </row>
    <row r="1413" spans="1:18" s="83" customFormat="1" ht="82.5">
      <c r="A1413" s="12" t="s">
        <v>341</v>
      </c>
      <c r="B1413" s="45" t="s">
        <v>189</v>
      </c>
      <c r="C1413" s="10" t="s">
        <v>13</v>
      </c>
      <c r="D1413" s="10" t="s">
        <v>3</v>
      </c>
      <c r="E1413" s="10" t="s">
        <v>698</v>
      </c>
      <c r="F1413" s="10" t="s">
        <v>22</v>
      </c>
      <c r="G1413" s="226">
        <f t="shared" ref="G1413:R1413" si="930">G1414</f>
        <v>127</v>
      </c>
      <c r="H1413" s="226">
        <f t="shared" si="930"/>
        <v>127</v>
      </c>
      <c r="I1413" s="226">
        <f t="shared" si="930"/>
        <v>127</v>
      </c>
      <c r="J1413" s="226">
        <f t="shared" si="930"/>
        <v>127</v>
      </c>
      <c r="K1413" s="9">
        <f t="shared" si="930"/>
        <v>0</v>
      </c>
      <c r="L1413" s="9">
        <f t="shared" si="930"/>
        <v>0</v>
      </c>
      <c r="M1413" s="9">
        <f t="shared" si="930"/>
        <v>0</v>
      </c>
      <c r="N1413" s="9">
        <f t="shared" si="930"/>
        <v>0</v>
      </c>
      <c r="O1413" s="9">
        <f t="shared" si="930"/>
        <v>127</v>
      </c>
      <c r="P1413" s="9">
        <f t="shared" si="930"/>
        <v>127</v>
      </c>
      <c r="Q1413" s="9">
        <f t="shared" si="930"/>
        <v>127</v>
      </c>
      <c r="R1413" s="9">
        <f t="shared" si="930"/>
        <v>127</v>
      </c>
    </row>
    <row r="1414" spans="1:18" s="83" customFormat="1">
      <c r="A1414" s="12" t="s">
        <v>45</v>
      </c>
      <c r="B1414" s="45" t="s">
        <v>189</v>
      </c>
      <c r="C1414" s="10" t="s">
        <v>13</v>
      </c>
      <c r="D1414" s="10" t="s">
        <v>3</v>
      </c>
      <c r="E1414" s="10" t="s">
        <v>698</v>
      </c>
      <c r="F1414" s="10" t="s">
        <v>53</v>
      </c>
      <c r="G1414" s="227">
        <v>127</v>
      </c>
      <c r="H1414" s="227">
        <v>127</v>
      </c>
      <c r="I1414" s="227">
        <v>127</v>
      </c>
      <c r="J1414" s="227">
        <v>127</v>
      </c>
      <c r="K1414" s="216"/>
      <c r="L1414" s="216"/>
      <c r="M1414" s="216"/>
      <c r="N1414" s="216"/>
      <c r="O1414" s="96">
        <f>G1414+K1414</f>
        <v>127</v>
      </c>
      <c r="P1414" s="96">
        <f>H1414+L1414</f>
        <v>127</v>
      </c>
      <c r="Q1414" s="96">
        <f>I1414+M1414</f>
        <v>127</v>
      </c>
      <c r="R1414" s="96">
        <f>J1414+N1414</f>
        <v>127</v>
      </c>
    </row>
    <row r="1415" spans="1:18" s="83" customFormat="1" ht="33">
      <c r="A1415" s="12" t="s">
        <v>172</v>
      </c>
      <c r="B1415" s="45" t="s">
        <v>189</v>
      </c>
      <c r="C1415" s="10" t="s">
        <v>13</v>
      </c>
      <c r="D1415" s="10" t="s">
        <v>3</v>
      </c>
      <c r="E1415" s="10" t="s">
        <v>698</v>
      </c>
      <c r="F1415" s="10" t="s">
        <v>16</v>
      </c>
      <c r="G1415" s="226">
        <f t="shared" ref="G1415:R1415" si="931">G1416</f>
        <v>142</v>
      </c>
      <c r="H1415" s="226">
        <f t="shared" si="931"/>
        <v>142</v>
      </c>
      <c r="I1415" s="226">
        <f t="shared" si="931"/>
        <v>142</v>
      </c>
      <c r="J1415" s="226">
        <f t="shared" si="931"/>
        <v>142</v>
      </c>
      <c r="K1415" s="9">
        <f t="shared" si="931"/>
        <v>0</v>
      </c>
      <c r="L1415" s="9">
        <f t="shared" si="931"/>
        <v>0</v>
      </c>
      <c r="M1415" s="9">
        <f t="shared" si="931"/>
        <v>0</v>
      </c>
      <c r="N1415" s="9">
        <f t="shared" si="931"/>
        <v>0</v>
      </c>
      <c r="O1415" s="9">
        <f t="shared" si="931"/>
        <v>142</v>
      </c>
      <c r="P1415" s="9">
        <f t="shared" si="931"/>
        <v>142</v>
      </c>
      <c r="Q1415" s="9">
        <f t="shared" si="931"/>
        <v>142</v>
      </c>
      <c r="R1415" s="9">
        <f t="shared" si="931"/>
        <v>142</v>
      </c>
    </row>
    <row r="1416" spans="1:18" s="83" customFormat="1" ht="33">
      <c r="A1416" s="12" t="s">
        <v>44</v>
      </c>
      <c r="B1416" s="45" t="s">
        <v>189</v>
      </c>
      <c r="C1416" s="10" t="s">
        <v>13</v>
      </c>
      <c r="D1416" s="10" t="s">
        <v>3</v>
      </c>
      <c r="E1416" s="10" t="s">
        <v>698</v>
      </c>
      <c r="F1416" s="10" t="s">
        <v>51</v>
      </c>
      <c r="G1416" s="227">
        <v>142</v>
      </c>
      <c r="H1416" s="227">
        <v>142</v>
      </c>
      <c r="I1416" s="227">
        <v>142</v>
      </c>
      <c r="J1416" s="227">
        <v>142</v>
      </c>
      <c r="K1416" s="216"/>
      <c r="L1416" s="216"/>
      <c r="M1416" s="216"/>
      <c r="N1416" s="216"/>
      <c r="O1416" s="96">
        <f>G1416+K1416</f>
        <v>142</v>
      </c>
      <c r="P1416" s="96">
        <f>H1416+L1416</f>
        <v>142</v>
      </c>
      <c r="Q1416" s="96">
        <f>I1416+M1416</f>
        <v>142</v>
      </c>
      <c r="R1416" s="96">
        <f>J1416+N1416</f>
        <v>142</v>
      </c>
    </row>
    <row r="1417" spans="1:18" s="83" customFormat="1">
      <c r="A1417" s="12" t="s">
        <v>692</v>
      </c>
      <c r="B1417" s="45" t="s">
        <v>189</v>
      </c>
      <c r="C1417" s="10" t="s">
        <v>13</v>
      </c>
      <c r="D1417" s="10" t="s">
        <v>3</v>
      </c>
      <c r="E1417" s="10" t="s">
        <v>701</v>
      </c>
      <c r="F1417" s="10"/>
      <c r="G1417" s="226">
        <f>G1418</f>
        <v>14</v>
      </c>
      <c r="H1417" s="226">
        <f t="shared" ref="H1417:R1417" si="932">H1418</f>
        <v>14</v>
      </c>
      <c r="I1417" s="226">
        <f t="shared" si="932"/>
        <v>14</v>
      </c>
      <c r="J1417" s="226">
        <f t="shared" si="932"/>
        <v>14</v>
      </c>
      <c r="K1417" s="9">
        <f>K1418</f>
        <v>0</v>
      </c>
      <c r="L1417" s="9">
        <f t="shared" si="932"/>
        <v>0</v>
      </c>
      <c r="M1417" s="9">
        <f t="shared" si="932"/>
        <v>0</v>
      </c>
      <c r="N1417" s="9">
        <f t="shared" si="932"/>
        <v>0</v>
      </c>
      <c r="O1417" s="9">
        <f>O1418</f>
        <v>14</v>
      </c>
      <c r="P1417" s="9">
        <f t="shared" si="932"/>
        <v>14</v>
      </c>
      <c r="Q1417" s="9">
        <f t="shared" si="932"/>
        <v>14</v>
      </c>
      <c r="R1417" s="9">
        <f t="shared" si="932"/>
        <v>14</v>
      </c>
    </row>
    <row r="1418" spans="1:18" s="83" customFormat="1" ht="33">
      <c r="A1418" s="12" t="s">
        <v>172</v>
      </c>
      <c r="B1418" s="45" t="s">
        <v>189</v>
      </c>
      <c r="C1418" s="101" t="s">
        <v>13</v>
      </c>
      <c r="D1418" s="101" t="s">
        <v>3</v>
      </c>
      <c r="E1418" s="101" t="s">
        <v>701</v>
      </c>
      <c r="F1418" s="10" t="s">
        <v>16</v>
      </c>
      <c r="G1418" s="226">
        <f t="shared" ref="G1418:R1418" si="933">G1419</f>
        <v>14</v>
      </c>
      <c r="H1418" s="226">
        <f t="shared" si="933"/>
        <v>14</v>
      </c>
      <c r="I1418" s="226">
        <f t="shared" si="933"/>
        <v>14</v>
      </c>
      <c r="J1418" s="226">
        <f t="shared" si="933"/>
        <v>14</v>
      </c>
      <c r="K1418" s="9">
        <f t="shared" si="933"/>
        <v>0</v>
      </c>
      <c r="L1418" s="9">
        <f t="shared" si="933"/>
        <v>0</v>
      </c>
      <c r="M1418" s="9">
        <f t="shared" si="933"/>
        <v>0</v>
      </c>
      <c r="N1418" s="9">
        <f t="shared" si="933"/>
        <v>0</v>
      </c>
      <c r="O1418" s="9">
        <f t="shared" si="933"/>
        <v>14</v>
      </c>
      <c r="P1418" s="9">
        <f t="shared" si="933"/>
        <v>14</v>
      </c>
      <c r="Q1418" s="9">
        <f t="shared" si="933"/>
        <v>14</v>
      </c>
      <c r="R1418" s="9">
        <f t="shared" si="933"/>
        <v>14</v>
      </c>
    </row>
    <row r="1419" spans="1:18" s="83" customFormat="1" ht="33">
      <c r="A1419" s="12" t="s">
        <v>44</v>
      </c>
      <c r="B1419" s="45" t="s">
        <v>189</v>
      </c>
      <c r="C1419" s="101" t="s">
        <v>13</v>
      </c>
      <c r="D1419" s="101" t="s">
        <v>3</v>
      </c>
      <c r="E1419" s="101" t="s">
        <v>701</v>
      </c>
      <c r="F1419" s="10" t="s">
        <v>51</v>
      </c>
      <c r="G1419" s="227">
        <v>14</v>
      </c>
      <c r="H1419" s="227">
        <v>14</v>
      </c>
      <c r="I1419" s="227">
        <v>14</v>
      </c>
      <c r="J1419" s="227">
        <v>14</v>
      </c>
      <c r="K1419" s="216"/>
      <c r="L1419" s="216"/>
      <c r="M1419" s="216"/>
      <c r="N1419" s="216"/>
      <c r="O1419" s="96">
        <f>G1419+K1419</f>
        <v>14</v>
      </c>
      <c r="P1419" s="96">
        <f>H1419+L1419</f>
        <v>14</v>
      </c>
      <c r="Q1419" s="96">
        <f>I1419+M1419</f>
        <v>14</v>
      </c>
      <c r="R1419" s="96">
        <f>J1419+N1419</f>
        <v>14</v>
      </c>
    </row>
    <row r="1420" spans="1:18" s="83" customFormat="1">
      <c r="A1420" s="12" t="s">
        <v>689</v>
      </c>
      <c r="B1420" s="45">
        <v>923</v>
      </c>
      <c r="C1420" s="10" t="s">
        <v>13</v>
      </c>
      <c r="D1420" s="10" t="s">
        <v>3</v>
      </c>
      <c r="E1420" s="10" t="s">
        <v>699</v>
      </c>
      <c r="F1420" s="10"/>
      <c r="G1420" s="227">
        <f t="shared" ref="G1420:R1421" si="934">G1421</f>
        <v>404</v>
      </c>
      <c r="H1420" s="227">
        <f t="shared" si="934"/>
        <v>404</v>
      </c>
      <c r="I1420" s="227">
        <f t="shared" si="934"/>
        <v>404</v>
      </c>
      <c r="J1420" s="227">
        <f t="shared" si="934"/>
        <v>404</v>
      </c>
      <c r="K1420" s="216">
        <f t="shared" si="934"/>
        <v>0</v>
      </c>
      <c r="L1420" s="216">
        <f t="shared" si="934"/>
        <v>0</v>
      </c>
      <c r="M1420" s="216">
        <f t="shared" si="934"/>
        <v>0</v>
      </c>
      <c r="N1420" s="216">
        <f t="shared" si="934"/>
        <v>0</v>
      </c>
      <c r="O1420" s="216">
        <f t="shared" si="934"/>
        <v>404</v>
      </c>
      <c r="P1420" s="216">
        <f t="shared" si="934"/>
        <v>404</v>
      </c>
      <c r="Q1420" s="216">
        <f t="shared" si="934"/>
        <v>404</v>
      </c>
      <c r="R1420" s="216">
        <f t="shared" si="934"/>
        <v>404</v>
      </c>
    </row>
    <row r="1421" spans="1:18" s="83" customFormat="1" ht="33">
      <c r="A1421" s="12" t="s">
        <v>172</v>
      </c>
      <c r="B1421" s="45">
        <v>923</v>
      </c>
      <c r="C1421" s="10" t="s">
        <v>13</v>
      </c>
      <c r="D1421" s="10" t="s">
        <v>3</v>
      </c>
      <c r="E1421" s="10" t="s">
        <v>699</v>
      </c>
      <c r="F1421" s="10" t="s">
        <v>16</v>
      </c>
      <c r="G1421" s="227">
        <f t="shared" si="934"/>
        <v>404</v>
      </c>
      <c r="H1421" s="227">
        <f t="shared" si="934"/>
        <v>404</v>
      </c>
      <c r="I1421" s="227">
        <f t="shared" si="934"/>
        <v>404</v>
      </c>
      <c r="J1421" s="227">
        <f t="shared" si="934"/>
        <v>404</v>
      </c>
      <c r="K1421" s="216">
        <f t="shared" si="934"/>
        <v>0</v>
      </c>
      <c r="L1421" s="216">
        <f t="shared" si="934"/>
        <v>0</v>
      </c>
      <c r="M1421" s="216">
        <f t="shared" si="934"/>
        <v>0</v>
      </c>
      <c r="N1421" s="216">
        <f t="shared" si="934"/>
        <v>0</v>
      </c>
      <c r="O1421" s="216">
        <f t="shared" si="934"/>
        <v>404</v>
      </c>
      <c r="P1421" s="216">
        <f t="shared" si="934"/>
        <v>404</v>
      </c>
      <c r="Q1421" s="216">
        <f t="shared" si="934"/>
        <v>404</v>
      </c>
      <c r="R1421" s="216">
        <f t="shared" si="934"/>
        <v>404</v>
      </c>
    </row>
    <row r="1422" spans="1:18" s="83" customFormat="1" ht="33">
      <c r="A1422" s="12" t="s">
        <v>44</v>
      </c>
      <c r="B1422" s="45">
        <v>923</v>
      </c>
      <c r="C1422" s="10" t="s">
        <v>13</v>
      </c>
      <c r="D1422" s="10" t="s">
        <v>3</v>
      </c>
      <c r="E1422" s="10" t="s">
        <v>699</v>
      </c>
      <c r="F1422" s="10" t="s">
        <v>51</v>
      </c>
      <c r="G1422" s="227">
        <v>404</v>
      </c>
      <c r="H1422" s="227">
        <v>404</v>
      </c>
      <c r="I1422" s="227">
        <v>404</v>
      </c>
      <c r="J1422" s="227">
        <v>404</v>
      </c>
      <c r="K1422" s="216"/>
      <c r="L1422" s="216"/>
      <c r="M1422" s="216"/>
      <c r="N1422" s="216"/>
      <c r="O1422" s="96">
        <f>G1422+K1422</f>
        <v>404</v>
      </c>
      <c r="P1422" s="96">
        <f>H1422+L1422</f>
        <v>404</v>
      </c>
      <c r="Q1422" s="96">
        <f>I1422+M1422</f>
        <v>404</v>
      </c>
      <c r="R1422" s="96">
        <f>J1422+N1422</f>
        <v>404</v>
      </c>
    </row>
    <row r="1423" spans="1:18" s="83" customFormat="1" ht="49.5">
      <c r="A1423" s="99" t="s">
        <v>580</v>
      </c>
      <c r="B1423" s="103" t="s">
        <v>189</v>
      </c>
      <c r="C1423" s="101" t="s">
        <v>13</v>
      </c>
      <c r="D1423" s="101" t="s">
        <v>3</v>
      </c>
      <c r="E1423" s="101" t="s">
        <v>585</v>
      </c>
      <c r="F1423" s="101"/>
      <c r="G1423" s="226">
        <f>G1424+G1426+G1428</f>
        <v>2390</v>
      </c>
      <c r="H1423" s="226">
        <f t="shared" ref="H1423:J1423" si="935">H1424+H1426+H1428</f>
        <v>2390</v>
      </c>
      <c r="I1423" s="226">
        <f t="shared" si="935"/>
        <v>2390</v>
      </c>
      <c r="J1423" s="226">
        <f t="shared" si="935"/>
        <v>2390</v>
      </c>
      <c r="K1423" s="96">
        <f>K1424+K1426+K1428</f>
        <v>0</v>
      </c>
      <c r="L1423" s="96">
        <f t="shared" ref="L1423:N1423" si="936">L1424+L1426+L1428</f>
        <v>0</v>
      </c>
      <c r="M1423" s="96">
        <f t="shared" si="936"/>
        <v>0</v>
      </c>
      <c r="N1423" s="96">
        <f t="shared" si="936"/>
        <v>0</v>
      </c>
      <c r="O1423" s="96">
        <f>O1424+O1426+O1428</f>
        <v>2390</v>
      </c>
      <c r="P1423" s="96">
        <f t="shared" ref="P1423:R1423" si="937">P1424+P1426+P1428</f>
        <v>2390</v>
      </c>
      <c r="Q1423" s="96">
        <f t="shared" si="937"/>
        <v>2390</v>
      </c>
      <c r="R1423" s="96">
        <f t="shared" si="937"/>
        <v>2390</v>
      </c>
    </row>
    <row r="1424" spans="1:18" s="83" customFormat="1" ht="82.5">
      <c r="A1424" s="99" t="s">
        <v>341</v>
      </c>
      <c r="B1424" s="103" t="s">
        <v>189</v>
      </c>
      <c r="C1424" s="101" t="s">
        <v>13</v>
      </c>
      <c r="D1424" s="101" t="s">
        <v>3</v>
      </c>
      <c r="E1424" s="101" t="s">
        <v>585</v>
      </c>
      <c r="F1424" s="101" t="s">
        <v>22</v>
      </c>
      <c r="G1424" s="226">
        <f>G1425</f>
        <v>1335</v>
      </c>
      <c r="H1424" s="226">
        <f t="shared" ref="H1424:R1424" si="938">H1425</f>
        <v>1335</v>
      </c>
      <c r="I1424" s="226">
        <f t="shared" si="938"/>
        <v>1335</v>
      </c>
      <c r="J1424" s="226">
        <f t="shared" si="938"/>
        <v>1335</v>
      </c>
      <c r="K1424" s="96">
        <f>K1425</f>
        <v>0</v>
      </c>
      <c r="L1424" s="96">
        <f t="shared" si="938"/>
        <v>0</v>
      </c>
      <c r="M1424" s="96">
        <f t="shared" si="938"/>
        <v>0</v>
      </c>
      <c r="N1424" s="96">
        <f t="shared" si="938"/>
        <v>0</v>
      </c>
      <c r="O1424" s="96">
        <f>O1425</f>
        <v>1335</v>
      </c>
      <c r="P1424" s="96">
        <f t="shared" si="938"/>
        <v>1335</v>
      </c>
      <c r="Q1424" s="96">
        <f t="shared" si="938"/>
        <v>1335</v>
      </c>
      <c r="R1424" s="96">
        <f t="shared" si="938"/>
        <v>1335</v>
      </c>
    </row>
    <row r="1425" spans="1:18" s="83" customFormat="1">
      <c r="A1425" s="99" t="s">
        <v>45</v>
      </c>
      <c r="B1425" s="103" t="s">
        <v>189</v>
      </c>
      <c r="C1425" s="101" t="s">
        <v>13</v>
      </c>
      <c r="D1425" s="101" t="s">
        <v>3</v>
      </c>
      <c r="E1425" s="101" t="s">
        <v>585</v>
      </c>
      <c r="F1425" s="101" t="s">
        <v>53</v>
      </c>
      <c r="G1425" s="226">
        <v>1335</v>
      </c>
      <c r="H1425" s="226">
        <v>1335</v>
      </c>
      <c r="I1425" s="226">
        <v>1335</v>
      </c>
      <c r="J1425" s="226">
        <v>1335</v>
      </c>
      <c r="K1425" s="96"/>
      <c r="L1425" s="96"/>
      <c r="M1425" s="96"/>
      <c r="N1425" s="96"/>
      <c r="O1425" s="96">
        <f>G1425+K1425</f>
        <v>1335</v>
      </c>
      <c r="P1425" s="96">
        <f>H1425+L1425</f>
        <v>1335</v>
      </c>
      <c r="Q1425" s="96">
        <f>I1425+M1425</f>
        <v>1335</v>
      </c>
      <c r="R1425" s="96">
        <f>J1425+N1425</f>
        <v>1335</v>
      </c>
    </row>
    <row r="1426" spans="1:18" s="83" customFormat="1" ht="33">
      <c r="A1426" s="99" t="s">
        <v>172</v>
      </c>
      <c r="B1426" s="103" t="s">
        <v>189</v>
      </c>
      <c r="C1426" s="101" t="s">
        <v>13</v>
      </c>
      <c r="D1426" s="101" t="s">
        <v>3</v>
      </c>
      <c r="E1426" s="101" t="s">
        <v>585</v>
      </c>
      <c r="F1426" s="101" t="s">
        <v>16</v>
      </c>
      <c r="G1426" s="226">
        <f>G1427</f>
        <v>1041</v>
      </c>
      <c r="H1426" s="226">
        <f t="shared" ref="H1426:R1426" si="939">H1427</f>
        <v>1041</v>
      </c>
      <c r="I1426" s="226">
        <f t="shared" si="939"/>
        <v>1041</v>
      </c>
      <c r="J1426" s="226">
        <f t="shared" si="939"/>
        <v>1041</v>
      </c>
      <c r="K1426" s="96">
        <f>K1427</f>
        <v>0</v>
      </c>
      <c r="L1426" s="96">
        <f t="shared" si="939"/>
        <v>0</v>
      </c>
      <c r="M1426" s="96">
        <f t="shared" si="939"/>
        <v>0</v>
      </c>
      <c r="N1426" s="96">
        <f t="shared" si="939"/>
        <v>0</v>
      </c>
      <c r="O1426" s="96">
        <f>O1427</f>
        <v>1041</v>
      </c>
      <c r="P1426" s="96">
        <f t="shared" si="939"/>
        <v>1041</v>
      </c>
      <c r="Q1426" s="96">
        <f t="shared" si="939"/>
        <v>1041</v>
      </c>
      <c r="R1426" s="96">
        <f t="shared" si="939"/>
        <v>1041</v>
      </c>
    </row>
    <row r="1427" spans="1:18" s="83" customFormat="1" ht="33">
      <c r="A1427" s="99" t="s">
        <v>44</v>
      </c>
      <c r="B1427" s="103" t="s">
        <v>189</v>
      </c>
      <c r="C1427" s="101" t="s">
        <v>13</v>
      </c>
      <c r="D1427" s="101" t="s">
        <v>3</v>
      </c>
      <c r="E1427" s="101" t="s">
        <v>585</v>
      </c>
      <c r="F1427" s="101" t="s">
        <v>51</v>
      </c>
      <c r="G1427" s="226">
        <v>1041</v>
      </c>
      <c r="H1427" s="226">
        <v>1041</v>
      </c>
      <c r="I1427" s="226">
        <v>1041</v>
      </c>
      <c r="J1427" s="226">
        <v>1041</v>
      </c>
      <c r="K1427" s="96"/>
      <c r="L1427" s="96"/>
      <c r="M1427" s="96"/>
      <c r="N1427" s="96"/>
      <c r="O1427" s="96">
        <f>G1427+K1427</f>
        <v>1041</v>
      </c>
      <c r="P1427" s="96">
        <f>H1427+L1427</f>
        <v>1041</v>
      </c>
      <c r="Q1427" s="96">
        <f>I1427+M1427</f>
        <v>1041</v>
      </c>
      <c r="R1427" s="96">
        <f>J1427+N1427</f>
        <v>1041</v>
      </c>
    </row>
    <row r="1428" spans="1:18" s="83" customFormat="1">
      <c r="A1428" s="99" t="s">
        <v>19</v>
      </c>
      <c r="B1428" s="103" t="s">
        <v>189</v>
      </c>
      <c r="C1428" s="101" t="s">
        <v>13</v>
      </c>
      <c r="D1428" s="101" t="s">
        <v>3</v>
      </c>
      <c r="E1428" s="101" t="s">
        <v>585</v>
      </c>
      <c r="F1428" s="101" t="s">
        <v>20</v>
      </c>
      <c r="G1428" s="226">
        <f>G1429</f>
        <v>14</v>
      </c>
      <c r="H1428" s="226">
        <f t="shared" ref="H1428:R1428" si="940">H1429</f>
        <v>14</v>
      </c>
      <c r="I1428" s="226">
        <f t="shared" si="940"/>
        <v>14</v>
      </c>
      <c r="J1428" s="226">
        <f t="shared" si="940"/>
        <v>14</v>
      </c>
      <c r="K1428" s="96">
        <f>K1429</f>
        <v>0</v>
      </c>
      <c r="L1428" s="96">
        <f t="shared" si="940"/>
        <v>0</v>
      </c>
      <c r="M1428" s="96">
        <f t="shared" si="940"/>
        <v>0</v>
      </c>
      <c r="N1428" s="96">
        <f t="shared" si="940"/>
        <v>0</v>
      </c>
      <c r="O1428" s="96">
        <f>O1429</f>
        <v>14</v>
      </c>
      <c r="P1428" s="96">
        <f t="shared" si="940"/>
        <v>14</v>
      </c>
      <c r="Q1428" s="96">
        <f t="shared" si="940"/>
        <v>14</v>
      </c>
      <c r="R1428" s="96">
        <f t="shared" si="940"/>
        <v>14</v>
      </c>
    </row>
    <row r="1429" spans="1:18" s="83" customFormat="1">
      <c r="A1429" s="99" t="s">
        <v>398</v>
      </c>
      <c r="B1429" s="103" t="s">
        <v>189</v>
      </c>
      <c r="C1429" s="101" t="s">
        <v>13</v>
      </c>
      <c r="D1429" s="101" t="s">
        <v>3</v>
      </c>
      <c r="E1429" s="101" t="s">
        <v>585</v>
      </c>
      <c r="F1429" s="101" t="s">
        <v>50</v>
      </c>
      <c r="G1429" s="226">
        <v>14</v>
      </c>
      <c r="H1429" s="226">
        <v>14</v>
      </c>
      <c r="I1429" s="226">
        <v>14</v>
      </c>
      <c r="J1429" s="226">
        <v>14</v>
      </c>
      <c r="K1429" s="96"/>
      <c r="L1429" s="96"/>
      <c r="M1429" s="96"/>
      <c r="N1429" s="96"/>
      <c r="O1429" s="96">
        <f>G1429+K1429</f>
        <v>14</v>
      </c>
      <c r="P1429" s="96">
        <f>H1429+L1429</f>
        <v>14</v>
      </c>
      <c r="Q1429" s="96">
        <f>I1429+M1429</f>
        <v>14</v>
      </c>
      <c r="R1429" s="96">
        <f>J1429+N1429</f>
        <v>14</v>
      </c>
    </row>
    <row r="1430" spans="1:18" s="83" customFormat="1" ht="33" hidden="1">
      <c r="A1430" s="84" t="s">
        <v>581</v>
      </c>
      <c r="B1430" s="90" t="s">
        <v>189</v>
      </c>
      <c r="C1430" s="89" t="s">
        <v>13</v>
      </c>
      <c r="D1430" s="89" t="s">
        <v>3</v>
      </c>
      <c r="E1430" s="89" t="s">
        <v>592</v>
      </c>
      <c r="F1430" s="89"/>
      <c r="G1430" s="226">
        <f>G1431+G1433+G1435</f>
        <v>0</v>
      </c>
      <c r="H1430" s="226">
        <f t="shared" ref="H1430:J1430" si="941">H1431+H1433+H1435</f>
        <v>0</v>
      </c>
      <c r="I1430" s="226">
        <f t="shared" si="941"/>
        <v>0</v>
      </c>
      <c r="J1430" s="226">
        <f t="shared" si="941"/>
        <v>0</v>
      </c>
      <c r="K1430" s="87">
        <f>K1431+K1433+K1435</f>
        <v>0</v>
      </c>
      <c r="L1430" s="87">
        <f t="shared" ref="L1430:N1430" si="942">L1431+L1433+L1435</f>
        <v>0</v>
      </c>
      <c r="M1430" s="87">
        <f t="shared" si="942"/>
        <v>0</v>
      </c>
      <c r="N1430" s="87">
        <f t="shared" si="942"/>
        <v>0</v>
      </c>
      <c r="O1430" s="87">
        <f>O1431+O1433+O1435</f>
        <v>0</v>
      </c>
      <c r="P1430" s="87">
        <f t="shared" ref="P1430:R1430" si="943">P1431+P1433+P1435</f>
        <v>0</v>
      </c>
      <c r="Q1430" s="87">
        <f t="shared" si="943"/>
        <v>0</v>
      </c>
      <c r="R1430" s="87">
        <f t="shared" si="943"/>
        <v>0</v>
      </c>
    </row>
    <row r="1431" spans="1:18" s="83" customFormat="1" ht="82.5" hidden="1">
      <c r="A1431" s="84" t="s">
        <v>341</v>
      </c>
      <c r="B1431" s="90" t="s">
        <v>189</v>
      </c>
      <c r="C1431" s="89" t="s">
        <v>13</v>
      </c>
      <c r="D1431" s="89" t="s">
        <v>3</v>
      </c>
      <c r="E1431" s="89" t="s">
        <v>592</v>
      </c>
      <c r="F1431" s="89" t="s">
        <v>22</v>
      </c>
      <c r="G1431" s="226">
        <f>G1432</f>
        <v>0</v>
      </c>
      <c r="H1431" s="226">
        <f t="shared" ref="H1431:R1431" si="944">H1432</f>
        <v>0</v>
      </c>
      <c r="I1431" s="226">
        <f t="shared" si="944"/>
        <v>0</v>
      </c>
      <c r="J1431" s="226">
        <f t="shared" si="944"/>
        <v>0</v>
      </c>
      <c r="K1431" s="87">
        <f>K1432</f>
        <v>0</v>
      </c>
      <c r="L1431" s="87">
        <f t="shared" si="944"/>
        <v>0</v>
      </c>
      <c r="M1431" s="87">
        <f t="shared" si="944"/>
        <v>0</v>
      </c>
      <c r="N1431" s="87">
        <f t="shared" si="944"/>
        <v>0</v>
      </c>
      <c r="O1431" s="87">
        <f>O1432</f>
        <v>0</v>
      </c>
      <c r="P1431" s="87">
        <f t="shared" si="944"/>
        <v>0</v>
      </c>
      <c r="Q1431" s="87">
        <f t="shared" si="944"/>
        <v>0</v>
      </c>
      <c r="R1431" s="87">
        <f t="shared" si="944"/>
        <v>0</v>
      </c>
    </row>
    <row r="1432" spans="1:18" s="83" customFormat="1" hidden="1">
      <c r="A1432" s="84" t="s">
        <v>45</v>
      </c>
      <c r="B1432" s="90" t="s">
        <v>189</v>
      </c>
      <c r="C1432" s="89" t="s">
        <v>13</v>
      </c>
      <c r="D1432" s="89" t="s">
        <v>3</v>
      </c>
      <c r="E1432" s="89" t="s">
        <v>592</v>
      </c>
      <c r="F1432" s="89" t="s">
        <v>53</v>
      </c>
      <c r="G1432" s="226"/>
      <c r="H1432" s="226"/>
      <c r="I1432" s="226"/>
      <c r="J1432" s="226"/>
      <c r="K1432" s="87"/>
      <c r="L1432" s="87"/>
      <c r="M1432" s="87"/>
      <c r="N1432" s="87"/>
      <c r="O1432" s="87">
        <f>G1432+K1432</f>
        <v>0</v>
      </c>
      <c r="P1432" s="87">
        <f>H1432+L1432</f>
        <v>0</v>
      </c>
      <c r="Q1432" s="87">
        <f>I1432+M1432</f>
        <v>0</v>
      </c>
      <c r="R1432" s="87">
        <f>J1432+N1432</f>
        <v>0</v>
      </c>
    </row>
    <row r="1433" spans="1:18" s="83" customFormat="1" ht="33" hidden="1">
      <c r="A1433" s="84" t="s">
        <v>172</v>
      </c>
      <c r="B1433" s="90" t="s">
        <v>189</v>
      </c>
      <c r="C1433" s="89" t="s">
        <v>13</v>
      </c>
      <c r="D1433" s="89" t="s">
        <v>3</v>
      </c>
      <c r="E1433" s="89" t="s">
        <v>592</v>
      </c>
      <c r="F1433" s="89" t="s">
        <v>16</v>
      </c>
      <c r="G1433" s="226">
        <f>G1434</f>
        <v>0</v>
      </c>
      <c r="H1433" s="226">
        <f t="shared" ref="H1433:R1433" si="945">H1434</f>
        <v>0</v>
      </c>
      <c r="I1433" s="226">
        <f t="shared" si="945"/>
        <v>0</v>
      </c>
      <c r="J1433" s="226">
        <f t="shared" si="945"/>
        <v>0</v>
      </c>
      <c r="K1433" s="87">
        <f>K1434</f>
        <v>0</v>
      </c>
      <c r="L1433" s="87">
        <f t="shared" si="945"/>
        <v>0</v>
      </c>
      <c r="M1433" s="87">
        <f t="shared" si="945"/>
        <v>0</v>
      </c>
      <c r="N1433" s="87">
        <f t="shared" si="945"/>
        <v>0</v>
      </c>
      <c r="O1433" s="87">
        <f>O1434</f>
        <v>0</v>
      </c>
      <c r="P1433" s="87">
        <f t="shared" si="945"/>
        <v>0</v>
      </c>
      <c r="Q1433" s="87">
        <f t="shared" si="945"/>
        <v>0</v>
      </c>
      <c r="R1433" s="87">
        <f t="shared" si="945"/>
        <v>0</v>
      </c>
    </row>
    <row r="1434" spans="1:18" s="83" customFormat="1" ht="33" hidden="1">
      <c r="A1434" s="84" t="s">
        <v>44</v>
      </c>
      <c r="B1434" s="90" t="s">
        <v>189</v>
      </c>
      <c r="C1434" s="89" t="s">
        <v>13</v>
      </c>
      <c r="D1434" s="89" t="s">
        <v>3</v>
      </c>
      <c r="E1434" s="89" t="s">
        <v>592</v>
      </c>
      <c r="F1434" s="89" t="s">
        <v>51</v>
      </c>
      <c r="G1434" s="226"/>
      <c r="H1434" s="226"/>
      <c r="I1434" s="226"/>
      <c r="J1434" s="226"/>
      <c r="K1434" s="87"/>
      <c r="L1434" s="87"/>
      <c r="M1434" s="87"/>
      <c r="N1434" s="87"/>
      <c r="O1434" s="87">
        <f>G1434+K1434</f>
        <v>0</v>
      </c>
      <c r="P1434" s="87">
        <f>H1434+L1434</f>
        <v>0</v>
      </c>
      <c r="Q1434" s="87">
        <f>I1434+M1434</f>
        <v>0</v>
      </c>
      <c r="R1434" s="87">
        <f>J1434+N1434</f>
        <v>0</v>
      </c>
    </row>
    <row r="1435" spans="1:18" s="83" customFormat="1" hidden="1">
      <c r="A1435" s="84" t="s">
        <v>19</v>
      </c>
      <c r="B1435" s="90" t="s">
        <v>189</v>
      </c>
      <c r="C1435" s="89" t="s">
        <v>13</v>
      </c>
      <c r="D1435" s="89" t="s">
        <v>3</v>
      </c>
      <c r="E1435" s="89" t="s">
        <v>592</v>
      </c>
      <c r="F1435" s="89" t="s">
        <v>20</v>
      </c>
      <c r="G1435" s="226">
        <f>G1436</f>
        <v>0</v>
      </c>
      <c r="H1435" s="226">
        <f t="shared" ref="H1435:R1435" si="946">H1436</f>
        <v>0</v>
      </c>
      <c r="I1435" s="226">
        <f t="shared" si="946"/>
        <v>0</v>
      </c>
      <c r="J1435" s="226">
        <f t="shared" si="946"/>
        <v>0</v>
      </c>
      <c r="K1435" s="87">
        <f>K1436</f>
        <v>0</v>
      </c>
      <c r="L1435" s="87">
        <f t="shared" si="946"/>
        <v>0</v>
      </c>
      <c r="M1435" s="87">
        <f t="shared" si="946"/>
        <v>0</v>
      </c>
      <c r="N1435" s="87">
        <f t="shared" si="946"/>
        <v>0</v>
      </c>
      <c r="O1435" s="87">
        <f>O1436</f>
        <v>0</v>
      </c>
      <c r="P1435" s="87">
        <f t="shared" si="946"/>
        <v>0</v>
      </c>
      <c r="Q1435" s="87">
        <f t="shared" si="946"/>
        <v>0</v>
      </c>
      <c r="R1435" s="87">
        <f t="shared" si="946"/>
        <v>0</v>
      </c>
    </row>
    <row r="1436" spans="1:18" s="83" customFormat="1" hidden="1">
      <c r="A1436" s="84" t="s">
        <v>398</v>
      </c>
      <c r="B1436" s="90" t="s">
        <v>189</v>
      </c>
      <c r="C1436" s="89" t="s">
        <v>13</v>
      </c>
      <c r="D1436" s="89" t="s">
        <v>3</v>
      </c>
      <c r="E1436" s="89" t="s">
        <v>592</v>
      </c>
      <c r="F1436" s="89" t="s">
        <v>50</v>
      </c>
      <c r="G1436" s="226"/>
      <c r="H1436" s="226"/>
      <c r="I1436" s="226"/>
      <c r="J1436" s="226"/>
      <c r="K1436" s="87"/>
      <c r="L1436" s="87"/>
      <c r="M1436" s="87"/>
      <c r="N1436" s="87"/>
      <c r="O1436" s="87">
        <f>G1436+K1436</f>
        <v>0</v>
      </c>
      <c r="P1436" s="87">
        <f>H1436+L1436</f>
        <v>0</v>
      </c>
      <c r="Q1436" s="87">
        <f>I1436+M1436</f>
        <v>0</v>
      </c>
      <c r="R1436" s="87">
        <f>J1436+N1436</f>
        <v>0</v>
      </c>
    </row>
    <row r="1437" spans="1:18" s="83" customFormat="1">
      <c r="A1437" s="12" t="s">
        <v>582</v>
      </c>
      <c r="B1437" s="45" t="str">
        <f>B1435</f>
        <v>923</v>
      </c>
      <c r="C1437" s="101" t="s">
        <v>13</v>
      </c>
      <c r="D1437" s="101" t="s">
        <v>3</v>
      </c>
      <c r="E1437" s="10" t="s">
        <v>587</v>
      </c>
      <c r="F1437" s="10"/>
      <c r="G1437" s="226">
        <f>G1438+G1440</f>
        <v>21</v>
      </c>
      <c r="H1437" s="226">
        <f t="shared" ref="H1437:J1437" si="947">H1438+H1440</f>
        <v>21</v>
      </c>
      <c r="I1437" s="226">
        <f t="shared" si="947"/>
        <v>21</v>
      </c>
      <c r="J1437" s="226">
        <f t="shared" si="947"/>
        <v>21</v>
      </c>
      <c r="K1437" s="9">
        <f>K1438+K1440</f>
        <v>0</v>
      </c>
      <c r="L1437" s="9">
        <f t="shared" ref="L1437:N1437" si="948">L1438+L1440</f>
        <v>0</v>
      </c>
      <c r="M1437" s="9">
        <f t="shared" si="948"/>
        <v>0</v>
      </c>
      <c r="N1437" s="9">
        <f t="shared" si="948"/>
        <v>0</v>
      </c>
      <c r="O1437" s="9">
        <f>O1438+O1440</f>
        <v>21</v>
      </c>
      <c r="P1437" s="9">
        <f t="shared" ref="P1437:R1437" si="949">P1438+P1440</f>
        <v>21</v>
      </c>
      <c r="Q1437" s="9">
        <f t="shared" si="949"/>
        <v>21</v>
      </c>
      <c r="R1437" s="9">
        <f t="shared" si="949"/>
        <v>21</v>
      </c>
    </row>
    <row r="1438" spans="1:18" s="83" customFormat="1" ht="33">
      <c r="A1438" s="12" t="s">
        <v>172</v>
      </c>
      <c r="B1438" s="45" t="str">
        <f>B1436</f>
        <v>923</v>
      </c>
      <c r="C1438" s="101" t="s">
        <v>13</v>
      </c>
      <c r="D1438" s="101" t="s">
        <v>3</v>
      </c>
      <c r="E1438" s="10" t="s">
        <v>587</v>
      </c>
      <c r="F1438" s="10" t="s">
        <v>16</v>
      </c>
      <c r="G1438" s="226">
        <f t="shared" ref="G1438:R1438" si="950">G1439</f>
        <v>19</v>
      </c>
      <c r="H1438" s="226">
        <f t="shared" si="950"/>
        <v>19</v>
      </c>
      <c r="I1438" s="226">
        <f t="shared" si="950"/>
        <v>19</v>
      </c>
      <c r="J1438" s="226">
        <f t="shared" si="950"/>
        <v>19</v>
      </c>
      <c r="K1438" s="9">
        <f t="shared" si="950"/>
        <v>0</v>
      </c>
      <c r="L1438" s="9">
        <f t="shared" si="950"/>
        <v>0</v>
      </c>
      <c r="M1438" s="9">
        <f t="shared" si="950"/>
        <v>0</v>
      </c>
      <c r="N1438" s="9">
        <f t="shared" si="950"/>
        <v>0</v>
      </c>
      <c r="O1438" s="9">
        <f t="shared" si="950"/>
        <v>19</v>
      </c>
      <c r="P1438" s="9">
        <f t="shared" si="950"/>
        <v>19</v>
      </c>
      <c r="Q1438" s="9">
        <f t="shared" si="950"/>
        <v>19</v>
      </c>
      <c r="R1438" s="9">
        <f t="shared" si="950"/>
        <v>19</v>
      </c>
    </row>
    <row r="1439" spans="1:18" s="83" customFormat="1" ht="33">
      <c r="A1439" s="12" t="s">
        <v>44</v>
      </c>
      <c r="B1439" s="45" t="str">
        <f>B1437</f>
        <v>923</v>
      </c>
      <c r="C1439" s="101" t="s">
        <v>13</v>
      </c>
      <c r="D1439" s="101" t="s">
        <v>3</v>
      </c>
      <c r="E1439" s="10" t="s">
        <v>587</v>
      </c>
      <c r="F1439" s="10" t="s">
        <v>51</v>
      </c>
      <c r="G1439" s="227">
        <v>19</v>
      </c>
      <c r="H1439" s="227">
        <v>19</v>
      </c>
      <c r="I1439" s="227">
        <v>19</v>
      </c>
      <c r="J1439" s="227">
        <v>19</v>
      </c>
      <c r="K1439" s="216"/>
      <c r="L1439" s="216"/>
      <c r="M1439" s="216"/>
      <c r="N1439" s="216"/>
      <c r="O1439" s="96">
        <f>G1439+K1439</f>
        <v>19</v>
      </c>
      <c r="P1439" s="96">
        <f>H1439+L1439</f>
        <v>19</v>
      </c>
      <c r="Q1439" s="96">
        <f>I1439+M1439</f>
        <v>19</v>
      </c>
      <c r="R1439" s="96">
        <f>J1439+N1439</f>
        <v>19</v>
      </c>
    </row>
    <row r="1440" spans="1:18" s="83" customFormat="1">
      <c r="A1440" s="99" t="s">
        <v>19</v>
      </c>
      <c r="B1440" s="103" t="s">
        <v>189</v>
      </c>
      <c r="C1440" s="101" t="s">
        <v>13</v>
      </c>
      <c r="D1440" s="101" t="s">
        <v>3</v>
      </c>
      <c r="E1440" s="101" t="s">
        <v>587</v>
      </c>
      <c r="F1440" s="101" t="s">
        <v>20</v>
      </c>
      <c r="G1440" s="226">
        <f>G1441</f>
        <v>2</v>
      </c>
      <c r="H1440" s="226">
        <f t="shared" ref="H1440:R1440" si="951">H1441</f>
        <v>2</v>
      </c>
      <c r="I1440" s="226">
        <f t="shared" si="951"/>
        <v>2</v>
      </c>
      <c r="J1440" s="226">
        <f t="shared" si="951"/>
        <v>2</v>
      </c>
      <c r="K1440" s="96">
        <f>K1441</f>
        <v>0</v>
      </c>
      <c r="L1440" s="96">
        <f t="shared" si="951"/>
        <v>0</v>
      </c>
      <c r="M1440" s="96">
        <f t="shared" si="951"/>
        <v>0</v>
      </c>
      <c r="N1440" s="96">
        <f t="shared" si="951"/>
        <v>0</v>
      </c>
      <c r="O1440" s="96">
        <f>O1441</f>
        <v>2</v>
      </c>
      <c r="P1440" s="96">
        <f t="shared" si="951"/>
        <v>2</v>
      </c>
      <c r="Q1440" s="96">
        <f t="shared" si="951"/>
        <v>2</v>
      </c>
      <c r="R1440" s="96">
        <f t="shared" si="951"/>
        <v>2</v>
      </c>
    </row>
    <row r="1441" spans="1:18" s="83" customFormat="1">
      <c r="A1441" s="99" t="s">
        <v>398</v>
      </c>
      <c r="B1441" s="103" t="s">
        <v>189</v>
      </c>
      <c r="C1441" s="101" t="s">
        <v>13</v>
      </c>
      <c r="D1441" s="101" t="s">
        <v>3</v>
      </c>
      <c r="E1441" s="101" t="s">
        <v>587</v>
      </c>
      <c r="F1441" s="101" t="s">
        <v>50</v>
      </c>
      <c r="G1441" s="226">
        <v>2</v>
      </c>
      <c r="H1441" s="226">
        <v>2</v>
      </c>
      <c r="I1441" s="226">
        <v>2</v>
      </c>
      <c r="J1441" s="226">
        <v>2</v>
      </c>
      <c r="K1441" s="96"/>
      <c r="L1441" s="96"/>
      <c r="M1441" s="96"/>
      <c r="N1441" s="96"/>
      <c r="O1441" s="96">
        <f>G1441+K1441</f>
        <v>2</v>
      </c>
      <c r="P1441" s="96">
        <f>H1441+L1441</f>
        <v>2</v>
      </c>
      <c r="Q1441" s="96">
        <f>I1441+M1441</f>
        <v>2</v>
      </c>
      <c r="R1441" s="96">
        <f>J1441+N1441</f>
        <v>2</v>
      </c>
    </row>
    <row r="1442" spans="1:18">
      <c r="A1442" s="12"/>
      <c r="B1442" s="10"/>
      <c r="C1442" s="10"/>
      <c r="D1442" s="10"/>
      <c r="E1442" s="11"/>
      <c r="F1442" s="10"/>
      <c r="G1442" s="226"/>
      <c r="H1442" s="226"/>
      <c r="I1442" s="226"/>
      <c r="J1442" s="226"/>
      <c r="K1442" s="96"/>
      <c r="L1442" s="96"/>
      <c r="M1442" s="96"/>
      <c r="N1442" s="96"/>
      <c r="O1442" s="96"/>
      <c r="P1442" s="96"/>
      <c r="Q1442" s="96"/>
      <c r="R1442" s="96"/>
    </row>
    <row r="1443" spans="1:18" ht="37.5">
      <c r="A1443" s="25" t="s">
        <v>35</v>
      </c>
      <c r="B1443" s="26" t="s">
        <v>189</v>
      </c>
      <c r="C1443" s="26" t="s">
        <v>30</v>
      </c>
      <c r="D1443" s="26" t="s">
        <v>36</v>
      </c>
      <c r="E1443" s="27"/>
      <c r="F1443" s="26"/>
      <c r="G1443" s="229">
        <f>G1444</f>
        <v>465</v>
      </c>
      <c r="H1443" s="229">
        <f t="shared" ref="H1443:R1443" si="952">H1444</f>
        <v>0</v>
      </c>
      <c r="I1443" s="229">
        <f t="shared" si="952"/>
        <v>465</v>
      </c>
      <c r="J1443" s="229">
        <f t="shared" si="952"/>
        <v>0</v>
      </c>
      <c r="K1443" s="166">
        <f>K1444</f>
        <v>0</v>
      </c>
      <c r="L1443" s="166">
        <f t="shared" si="952"/>
        <v>0</v>
      </c>
      <c r="M1443" s="166">
        <f t="shared" si="952"/>
        <v>0</v>
      </c>
      <c r="N1443" s="166">
        <f t="shared" si="952"/>
        <v>0</v>
      </c>
      <c r="O1443" s="166">
        <f>O1444</f>
        <v>465</v>
      </c>
      <c r="P1443" s="166">
        <f t="shared" si="952"/>
        <v>0</v>
      </c>
      <c r="Q1443" s="166">
        <f t="shared" si="952"/>
        <v>465</v>
      </c>
      <c r="R1443" s="166">
        <f t="shared" si="952"/>
        <v>0</v>
      </c>
    </row>
    <row r="1444" spans="1:18" ht="49.5">
      <c r="A1444" s="12" t="s">
        <v>470</v>
      </c>
      <c r="B1444" s="10" t="s">
        <v>189</v>
      </c>
      <c r="C1444" s="10" t="s">
        <v>30</v>
      </c>
      <c r="D1444" s="10" t="s">
        <v>36</v>
      </c>
      <c r="E1444" s="97" t="s">
        <v>472</v>
      </c>
      <c r="F1444" s="10"/>
      <c r="G1444" s="227">
        <f t="shared" ref="G1444:R1447" si="953">G1445</f>
        <v>465</v>
      </c>
      <c r="H1444" s="227">
        <f t="shared" si="953"/>
        <v>0</v>
      </c>
      <c r="I1444" s="227">
        <f t="shared" si="953"/>
        <v>465</v>
      </c>
      <c r="J1444" s="227">
        <f t="shared" si="953"/>
        <v>0</v>
      </c>
      <c r="K1444" s="164">
        <f t="shared" si="953"/>
        <v>0</v>
      </c>
      <c r="L1444" s="164">
        <f t="shared" si="953"/>
        <v>0</v>
      </c>
      <c r="M1444" s="164">
        <f t="shared" si="953"/>
        <v>0</v>
      </c>
      <c r="N1444" s="164">
        <f t="shared" si="953"/>
        <v>0</v>
      </c>
      <c r="O1444" s="164">
        <f t="shared" si="953"/>
        <v>465</v>
      </c>
      <c r="P1444" s="164">
        <f t="shared" si="953"/>
        <v>0</v>
      </c>
      <c r="Q1444" s="164">
        <f t="shared" si="953"/>
        <v>465</v>
      </c>
      <c r="R1444" s="164">
        <f t="shared" si="953"/>
        <v>0</v>
      </c>
    </row>
    <row r="1445" spans="1:18">
      <c r="A1445" s="12" t="s">
        <v>15</v>
      </c>
      <c r="B1445" s="10" t="s">
        <v>189</v>
      </c>
      <c r="C1445" s="10" t="s">
        <v>30</v>
      </c>
      <c r="D1445" s="10" t="s">
        <v>36</v>
      </c>
      <c r="E1445" s="97" t="s">
        <v>473</v>
      </c>
      <c r="F1445" s="10"/>
      <c r="G1445" s="227">
        <f t="shared" si="953"/>
        <v>465</v>
      </c>
      <c r="H1445" s="227">
        <f t="shared" si="953"/>
        <v>0</v>
      </c>
      <c r="I1445" s="227">
        <f t="shared" si="953"/>
        <v>465</v>
      </c>
      <c r="J1445" s="227">
        <f t="shared" si="953"/>
        <v>0</v>
      </c>
      <c r="K1445" s="164">
        <f t="shared" si="953"/>
        <v>0</v>
      </c>
      <c r="L1445" s="164">
        <f t="shared" si="953"/>
        <v>0</v>
      </c>
      <c r="M1445" s="164">
        <f t="shared" si="953"/>
        <v>0</v>
      </c>
      <c r="N1445" s="164">
        <f t="shared" si="953"/>
        <v>0</v>
      </c>
      <c r="O1445" s="164">
        <f t="shared" si="953"/>
        <v>465</v>
      </c>
      <c r="P1445" s="164">
        <f t="shared" si="953"/>
        <v>0</v>
      </c>
      <c r="Q1445" s="164">
        <f t="shared" si="953"/>
        <v>465</v>
      </c>
      <c r="R1445" s="164">
        <f t="shared" si="953"/>
        <v>0</v>
      </c>
    </row>
    <row r="1446" spans="1:18">
      <c r="A1446" s="12" t="s">
        <v>37</v>
      </c>
      <c r="B1446" s="10" t="s">
        <v>189</v>
      </c>
      <c r="C1446" s="10" t="s">
        <v>30</v>
      </c>
      <c r="D1446" s="10" t="s">
        <v>36</v>
      </c>
      <c r="E1446" s="97" t="s">
        <v>474</v>
      </c>
      <c r="F1446" s="10"/>
      <c r="G1446" s="227">
        <f t="shared" si="953"/>
        <v>465</v>
      </c>
      <c r="H1446" s="227">
        <f t="shared" si="953"/>
        <v>0</v>
      </c>
      <c r="I1446" s="227">
        <f t="shared" si="953"/>
        <v>465</v>
      </c>
      <c r="J1446" s="227">
        <f t="shared" si="953"/>
        <v>0</v>
      </c>
      <c r="K1446" s="164">
        <f t="shared" si="953"/>
        <v>0</v>
      </c>
      <c r="L1446" s="164">
        <f t="shared" si="953"/>
        <v>0</v>
      </c>
      <c r="M1446" s="164">
        <f t="shared" si="953"/>
        <v>0</v>
      </c>
      <c r="N1446" s="164">
        <f t="shared" si="953"/>
        <v>0</v>
      </c>
      <c r="O1446" s="164">
        <f t="shared" si="953"/>
        <v>465</v>
      </c>
      <c r="P1446" s="164">
        <f t="shared" si="953"/>
        <v>0</v>
      </c>
      <c r="Q1446" s="164">
        <f t="shared" si="953"/>
        <v>465</v>
      </c>
      <c r="R1446" s="164">
        <f t="shared" si="953"/>
        <v>0</v>
      </c>
    </row>
    <row r="1447" spans="1:18" ht="33">
      <c r="A1447" s="12" t="s">
        <v>172</v>
      </c>
      <c r="B1447" s="10" t="s">
        <v>189</v>
      </c>
      <c r="C1447" s="10" t="s">
        <v>30</v>
      </c>
      <c r="D1447" s="10" t="s">
        <v>36</v>
      </c>
      <c r="E1447" s="97" t="s">
        <v>474</v>
      </c>
      <c r="F1447" s="10" t="s">
        <v>16</v>
      </c>
      <c r="G1447" s="226">
        <f t="shared" si="953"/>
        <v>465</v>
      </c>
      <c r="H1447" s="226">
        <f t="shared" si="953"/>
        <v>0</v>
      </c>
      <c r="I1447" s="226">
        <f t="shared" si="953"/>
        <v>465</v>
      </c>
      <c r="J1447" s="226">
        <f t="shared" si="953"/>
        <v>0</v>
      </c>
      <c r="K1447" s="96">
        <f t="shared" si="953"/>
        <v>0</v>
      </c>
      <c r="L1447" s="96">
        <f t="shared" si="953"/>
        <v>0</v>
      </c>
      <c r="M1447" s="96">
        <f t="shared" si="953"/>
        <v>0</v>
      </c>
      <c r="N1447" s="96">
        <f t="shared" si="953"/>
        <v>0</v>
      </c>
      <c r="O1447" s="96">
        <f t="shared" si="953"/>
        <v>465</v>
      </c>
      <c r="P1447" s="96">
        <f t="shared" si="953"/>
        <v>0</v>
      </c>
      <c r="Q1447" s="96">
        <f t="shared" si="953"/>
        <v>465</v>
      </c>
      <c r="R1447" s="96">
        <f t="shared" si="953"/>
        <v>0</v>
      </c>
    </row>
    <row r="1448" spans="1:18" ht="33">
      <c r="A1448" s="12" t="s">
        <v>44</v>
      </c>
      <c r="B1448" s="10" t="s">
        <v>189</v>
      </c>
      <c r="C1448" s="10" t="s">
        <v>30</v>
      </c>
      <c r="D1448" s="10" t="s">
        <v>36</v>
      </c>
      <c r="E1448" s="97" t="s">
        <v>474</v>
      </c>
      <c r="F1448" s="10" t="s">
        <v>51</v>
      </c>
      <c r="G1448" s="226">
        <v>465</v>
      </c>
      <c r="H1448" s="226"/>
      <c r="I1448" s="226">
        <v>465</v>
      </c>
      <c r="J1448" s="226"/>
      <c r="K1448" s="96"/>
      <c r="L1448" s="96"/>
      <c r="M1448" s="96"/>
      <c r="N1448" s="96"/>
      <c r="O1448" s="96">
        <f>G1448+K1448</f>
        <v>465</v>
      </c>
      <c r="P1448" s="96">
        <f>H1448+L1448</f>
        <v>0</v>
      </c>
      <c r="Q1448" s="96">
        <f>I1448+M1448</f>
        <v>465</v>
      </c>
      <c r="R1448" s="96">
        <f>J1448+N1448</f>
        <v>0</v>
      </c>
    </row>
    <row r="1449" spans="1:18">
      <c r="A1449" s="12"/>
      <c r="B1449" s="10"/>
      <c r="C1449" s="10"/>
      <c r="D1449" s="10"/>
      <c r="E1449" s="11"/>
      <c r="F1449" s="10"/>
      <c r="G1449" s="226"/>
      <c r="H1449" s="226"/>
      <c r="I1449" s="226"/>
      <c r="J1449" s="226"/>
      <c r="K1449" s="96"/>
      <c r="L1449" s="96"/>
      <c r="M1449" s="96"/>
      <c r="N1449" s="96"/>
      <c r="O1449" s="96"/>
      <c r="P1449" s="96"/>
      <c r="Q1449" s="96"/>
      <c r="R1449" s="96"/>
    </row>
    <row r="1450" spans="1:18" ht="37.5">
      <c r="A1450" s="25" t="s">
        <v>38</v>
      </c>
      <c r="B1450" s="26" t="s">
        <v>189</v>
      </c>
      <c r="C1450" s="26" t="s">
        <v>36</v>
      </c>
      <c r="D1450" s="26" t="s">
        <v>30</v>
      </c>
      <c r="E1450" s="27"/>
      <c r="F1450" s="26"/>
      <c r="G1450" s="229">
        <f>G1451+G1456</f>
        <v>7172</v>
      </c>
      <c r="H1450" s="229">
        <f t="shared" ref="H1450:J1450" si="954">H1451+H1456</f>
        <v>0</v>
      </c>
      <c r="I1450" s="229">
        <f t="shared" si="954"/>
        <v>7172</v>
      </c>
      <c r="J1450" s="229">
        <f t="shared" si="954"/>
        <v>0</v>
      </c>
      <c r="K1450" s="166">
        <f>K1451+K1456</f>
        <v>0</v>
      </c>
      <c r="L1450" s="166">
        <f t="shared" ref="L1450:N1450" si="955">L1451+L1456</f>
        <v>0</v>
      </c>
      <c r="M1450" s="166">
        <f t="shared" si="955"/>
        <v>0</v>
      </c>
      <c r="N1450" s="166">
        <f t="shared" si="955"/>
        <v>0</v>
      </c>
      <c r="O1450" s="166">
        <f>O1451+O1456</f>
        <v>7172</v>
      </c>
      <c r="P1450" s="166">
        <f t="shared" ref="P1450:R1450" si="956">P1451+P1456</f>
        <v>0</v>
      </c>
      <c r="Q1450" s="166">
        <f t="shared" si="956"/>
        <v>7172</v>
      </c>
      <c r="R1450" s="166">
        <f t="shared" si="956"/>
        <v>0</v>
      </c>
    </row>
    <row r="1451" spans="1:18" s="83" customFormat="1" ht="49.5" hidden="1">
      <c r="A1451" s="184" t="s">
        <v>196</v>
      </c>
      <c r="B1451" s="89">
        <v>923</v>
      </c>
      <c r="C1451" s="89" t="s">
        <v>36</v>
      </c>
      <c r="D1451" s="89" t="s">
        <v>30</v>
      </c>
      <c r="E1451" s="89" t="s">
        <v>197</v>
      </c>
      <c r="F1451" s="89"/>
      <c r="G1451" s="227">
        <f t="shared" ref="G1451:R1459" si="957">G1452</f>
        <v>0</v>
      </c>
      <c r="H1451" s="227">
        <f t="shared" si="957"/>
        <v>0</v>
      </c>
      <c r="I1451" s="227">
        <f t="shared" si="957"/>
        <v>0</v>
      </c>
      <c r="J1451" s="227">
        <f t="shared" si="957"/>
        <v>0</v>
      </c>
      <c r="K1451" s="186">
        <f t="shared" si="957"/>
        <v>0</v>
      </c>
      <c r="L1451" s="186">
        <f t="shared" si="957"/>
        <v>0</v>
      </c>
      <c r="M1451" s="186">
        <f t="shared" si="957"/>
        <v>0</v>
      </c>
      <c r="N1451" s="186">
        <f t="shared" si="957"/>
        <v>0</v>
      </c>
      <c r="O1451" s="186">
        <f t="shared" si="957"/>
        <v>0</v>
      </c>
      <c r="P1451" s="186">
        <f t="shared" si="957"/>
        <v>0</v>
      </c>
      <c r="Q1451" s="186">
        <f t="shared" si="957"/>
        <v>0</v>
      </c>
      <c r="R1451" s="186">
        <f t="shared" si="957"/>
        <v>0</v>
      </c>
    </row>
    <row r="1452" spans="1:18" s="83" customFormat="1" ht="33" hidden="1">
      <c r="A1452" s="184" t="s">
        <v>343</v>
      </c>
      <c r="B1452" s="89">
        <v>923</v>
      </c>
      <c r="C1452" s="89" t="s">
        <v>36</v>
      </c>
      <c r="D1452" s="89" t="s">
        <v>30</v>
      </c>
      <c r="E1452" s="89" t="s">
        <v>302</v>
      </c>
      <c r="F1452" s="89"/>
      <c r="G1452" s="227">
        <f t="shared" si="957"/>
        <v>0</v>
      </c>
      <c r="H1452" s="227">
        <f t="shared" si="957"/>
        <v>0</v>
      </c>
      <c r="I1452" s="227">
        <f t="shared" si="957"/>
        <v>0</v>
      </c>
      <c r="J1452" s="227">
        <f t="shared" si="957"/>
        <v>0</v>
      </c>
      <c r="K1452" s="186">
        <f t="shared" si="957"/>
        <v>0</v>
      </c>
      <c r="L1452" s="186">
        <f t="shared" si="957"/>
        <v>0</v>
      </c>
      <c r="M1452" s="186">
        <f t="shared" si="957"/>
        <v>0</v>
      </c>
      <c r="N1452" s="186">
        <f t="shared" si="957"/>
        <v>0</v>
      </c>
      <c r="O1452" s="186">
        <f t="shared" si="957"/>
        <v>0</v>
      </c>
      <c r="P1452" s="186">
        <f t="shared" si="957"/>
        <v>0</v>
      </c>
      <c r="Q1452" s="186">
        <f t="shared" si="957"/>
        <v>0</v>
      </c>
      <c r="R1452" s="186">
        <f t="shared" si="957"/>
        <v>0</v>
      </c>
    </row>
    <row r="1453" spans="1:18" s="83" customFormat="1" ht="33" hidden="1">
      <c r="A1453" s="184" t="s">
        <v>471</v>
      </c>
      <c r="B1453" s="89">
        <v>923</v>
      </c>
      <c r="C1453" s="89" t="s">
        <v>36</v>
      </c>
      <c r="D1453" s="89" t="s">
        <v>30</v>
      </c>
      <c r="E1453" s="89" t="s">
        <v>303</v>
      </c>
      <c r="F1453" s="89"/>
      <c r="G1453" s="227">
        <f t="shared" si="957"/>
        <v>0</v>
      </c>
      <c r="H1453" s="227">
        <f t="shared" si="957"/>
        <v>0</v>
      </c>
      <c r="I1453" s="227">
        <f t="shared" si="957"/>
        <v>0</v>
      </c>
      <c r="J1453" s="227">
        <f t="shared" si="957"/>
        <v>0</v>
      </c>
      <c r="K1453" s="186">
        <f t="shared" si="957"/>
        <v>0</v>
      </c>
      <c r="L1453" s="186">
        <f t="shared" si="957"/>
        <v>0</v>
      </c>
      <c r="M1453" s="186">
        <f t="shared" si="957"/>
        <v>0</v>
      </c>
      <c r="N1453" s="186">
        <f t="shared" si="957"/>
        <v>0</v>
      </c>
      <c r="O1453" s="186">
        <f t="shared" si="957"/>
        <v>0</v>
      </c>
      <c r="P1453" s="186">
        <f t="shared" si="957"/>
        <v>0</v>
      </c>
      <c r="Q1453" s="186">
        <f t="shared" si="957"/>
        <v>0</v>
      </c>
      <c r="R1453" s="186">
        <f t="shared" si="957"/>
        <v>0</v>
      </c>
    </row>
    <row r="1454" spans="1:18" s="83" customFormat="1" ht="33" hidden="1">
      <c r="A1454" s="184" t="s">
        <v>32</v>
      </c>
      <c r="B1454" s="89">
        <v>923</v>
      </c>
      <c r="C1454" s="89" t="s">
        <v>36</v>
      </c>
      <c r="D1454" s="89" t="s">
        <v>30</v>
      </c>
      <c r="E1454" s="89" t="s">
        <v>303</v>
      </c>
      <c r="F1454" s="89" t="s">
        <v>33</v>
      </c>
      <c r="G1454" s="226">
        <f t="shared" si="957"/>
        <v>0</v>
      </c>
      <c r="H1454" s="226">
        <f t="shared" si="957"/>
        <v>0</v>
      </c>
      <c r="I1454" s="226">
        <f t="shared" si="957"/>
        <v>0</v>
      </c>
      <c r="J1454" s="226">
        <f t="shared" si="957"/>
        <v>0</v>
      </c>
      <c r="K1454" s="87">
        <f t="shared" si="957"/>
        <v>0</v>
      </c>
      <c r="L1454" s="87">
        <f t="shared" si="957"/>
        <v>0</v>
      </c>
      <c r="M1454" s="87">
        <f t="shared" si="957"/>
        <v>0</v>
      </c>
      <c r="N1454" s="87">
        <f t="shared" si="957"/>
        <v>0</v>
      </c>
      <c r="O1454" s="87">
        <f t="shared" si="957"/>
        <v>0</v>
      </c>
      <c r="P1454" s="87">
        <f t="shared" si="957"/>
        <v>0</v>
      </c>
      <c r="Q1454" s="87">
        <f t="shared" si="957"/>
        <v>0</v>
      </c>
      <c r="R1454" s="87">
        <f t="shared" si="957"/>
        <v>0</v>
      </c>
    </row>
    <row r="1455" spans="1:18" s="83" customFormat="1" hidden="1">
      <c r="A1455" s="193" t="s">
        <v>46</v>
      </c>
      <c r="B1455" s="89">
        <v>923</v>
      </c>
      <c r="C1455" s="89" t="s">
        <v>36</v>
      </c>
      <c r="D1455" s="89" t="s">
        <v>30</v>
      </c>
      <c r="E1455" s="89" t="s">
        <v>303</v>
      </c>
      <c r="F1455" s="87">
        <v>610</v>
      </c>
      <c r="G1455" s="226"/>
      <c r="H1455" s="226"/>
      <c r="I1455" s="226"/>
      <c r="J1455" s="226"/>
      <c r="K1455" s="87"/>
      <c r="L1455" s="87"/>
      <c r="M1455" s="87"/>
      <c r="N1455" s="87"/>
      <c r="O1455" s="87">
        <f>G1455+K1455</f>
        <v>0</v>
      </c>
      <c r="P1455" s="87">
        <f>H1455+L1455</f>
        <v>0</v>
      </c>
      <c r="Q1455" s="87">
        <f>I1455+M1455</f>
        <v>0</v>
      </c>
      <c r="R1455" s="87">
        <f>J1455+N1455</f>
        <v>0</v>
      </c>
    </row>
    <row r="1456" spans="1:18">
      <c r="A1456" s="148" t="s">
        <v>17</v>
      </c>
      <c r="B1456" s="10">
        <v>923</v>
      </c>
      <c r="C1456" s="10" t="s">
        <v>36</v>
      </c>
      <c r="D1456" s="10" t="s">
        <v>30</v>
      </c>
      <c r="E1456" s="9" t="s">
        <v>55</v>
      </c>
      <c r="F1456" s="10"/>
      <c r="G1456" s="227">
        <f t="shared" si="957"/>
        <v>7172</v>
      </c>
      <c r="H1456" s="227">
        <f t="shared" si="957"/>
        <v>0</v>
      </c>
      <c r="I1456" s="227">
        <f t="shared" si="957"/>
        <v>7172</v>
      </c>
      <c r="J1456" s="227">
        <f t="shared" si="957"/>
        <v>0</v>
      </c>
      <c r="K1456" s="164">
        <f t="shared" si="957"/>
        <v>0</v>
      </c>
      <c r="L1456" s="164">
        <f t="shared" si="957"/>
        <v>0</v>
      </c>
      <c r="M1456" s="164">
        <f t="shared" si="957"/>
        <v>0</v>
      </c>
      <c r="N1456" s="164">
        <f t="shared" si="957"/>
        <v>0</v>
      </c>
      <c r="O1456" s="164">
        <f t="shared" si="957"/>
        <v>7172</v>
      </c>
      <c r="P1456" s="164">
        <f t="shared" si="957"/>
        <v>0</v>
      </c>
      <c r="Q1456" s="164">
        <f t="shared" si="957"/>
        <v>7172</v>
      </c>
      <c r="R1456" s="164">
        <f t="shared" si="957"/>
        <v>0</v>
      </c>
    </row>
    <row r="1457" spans="1:18" ht="33">
      <c r="A1457" s="148" t="s">
        <v>343</v>
      </c>
      <c r="B1457" s="10">
        <v>923</v>
      </c>
      <c r="C1457" s="10" t="s">
        <v>36</v>
      </c>
      <c r="D1457" s="10" t="s">
        <v>30</v>
      </c>
      <c r="E1457" s="10" t="s">
        <v>63</v>
      </c>
      <c r="F1457" s="10"/>
      <c r="G1457" s="227">
        <f t="shared" si="957"/>
        <v>7172</v>
      </c>
      <c r="H1457" s="227">
        <f t="shared" si="957"/>
        <v>0</v>
      </c>
      <c r="I1457" s="227">
        <f t="shared" si="957"/>
        <v>7172</v>
      </c>
      <c r="J1457" s="227">
        <f t="shared" si="957"/>
        <v>0</v>
      </c>
      <c r="K1457" s="164">
        <f t="shared" si="957"/>
        <v>0</v>
      </c>
      <c r="L1457" s="164">
        <f t="shared" si="957"/>
        <v>0</v>
      </c>
      <c r="M1457" s="164">
        <f t="shared" si="957"/>
        <v>0</v>
      </c>
      <c r="N1457" s="164">
        <f t="shared" si="957"/>
        <v>0</v>
      </c>
      <c r="O1457" s="164">
        <f t="shared" si="957"/>
        <v>7172</v>
      </c>
      <c r="P1457" s="164">
        <f t="shared" si="957"/>
        <v>0</v>
      </c>
      <c r="Q1457" s="164">
        <f t="shared" si="957"/>
        <v>7172</v>
      </c>
      <c r="R1457" s="164">
        <f t="shared" si="957"/>
        <v>0</v>
      </c>
    </row>
    <row r="1458" spans="1:18" ht="33">
      <c r="A1458" s="148" t="s">
        <v>471</v>
      </c>
      <c r="B1458" s="10">
        <v>923</v>
      </c>
      <c r="C1458" s="10" t="s">
        <v>36</v>
      </c>
      <c r="D1458" s="10" t="s">
        <v>30</v>
      </c>
      <c r="E1458" s="10" t="s">
        <v>475</v>
      </c>
      <c r="F1458" s="10"/>
      <c r="G1458" s="227">
        <f t="shared" si="957"/>
        <v>7172</v>
      </c>
      <c r="H1458" s="227">
        <f t="shared" si="957"/>
        <v>0</v>
      </c>
      <c r="I1458" s="227">
        <f t="shared" si="957"/>
        <v>7172</v>
      </c>
      <c r="J1458" s="227">
        <f t="shared" si="957"/>
        <v>0</v>
      </c>
      <c r="K1458" s="164">
        <f t="shared" si="957"/>
        <v>0</v>
      </c>
      <c r="L1458" s="164">
        <f t="shared" si="957"/>
        <v>0</v>
      </c>
      <c r="M1458" s="164">
        <f t="shared" si="957"/>
        <v>0</v>
      </c>
      <c r="N1458" s="164">
        <f t="shared" si="957"/>
        <v>0</v>
      </c>
      <c r="O1458" s="164">
        <f t="shared" si="957"/>
        <v>7172</v>
      </c>
      <c r="P1458" s="164">
        <f t="shared" si="957"/>
        <v>0</v>
      </c>
      <c r="Q1458" s="164">
        <f t="shared" si="957"/>
        <v>7172</v>
      </c>
      <c r="R1458" s="164">
        <f t="shared" si="957"/>
        <v>0</v>
      </c>
    </row>
    <row r="1459" spans="1:18" ht="33">
      <c r="A1459" s="148" t="s">
        <v>32</v>
      </c>
      <c r="B1459" s="10">
        <v>923</v>
      </c>
      <c r="C1459" s="10" t="s">
        <v>36</v>
      </c>
      <c r="D1459" s="10" t="s">
        <v>30</v>
      </c>
      <c r="E1459" s="10" t="s">
        <v>475</v>
      </c>
      <c r="F1459" s="10" t="s">
        <v>33</v>
      </c>
      <c r="G1459" s="226">
        <f t="shared" si="957"/>
        <v>7172</v>
      </c>
      <c r="H1459" s="226">
        <f t="shared" si="957"/>
        <v>0</v>
      </c>
      <c r="I1459" s="226">
        <f t="shared" si="957"/>
        <v>7172</v>
      </c>
      <c r="J1459" s="226">
        <f t="shared" si="957"/>
        <v>0</v>
      </c>
      <c r="K1459" s="96">
        <f t="shared" si="957"/>
        <v>0</v>
      </c>
      <c r="L1459" s="96">
        <f t="shared" si="957"/>
        <v>0</v>
      </c>
      <c r="M1459" s="96">
        <f t="shared" si="957"/>
        <v>0</v>
      </c>
      <c r="N1459" s="96">
        <f t="shared" si="957"/>
        <v>0</v>
      </c>
      <c r="O1459" s="96">
        <f t="shared" si="957"/>
        <v>7172</v>
      </c>
      <c r="P1459" s="96">
        <f t="shared" si="957"/>
        <v>0</v>
      </c>
      <c r="Q1459" s="96">
        <f t="shared" si="957"/>
        <v>7172</v>
      </c>
      <c r="R1459" s="96">
        <f t="shared" si="957"/>
        <v>0</v>
      </c>
    </row>
    <row r="1460" spans="1:18">
      <c r="A1460" s="149" t="s">
        <v>46</v>
      </c>
      <c r="B1460" s="10">
        <v>923</v>
      </c>
      <c r="C1460" s="10" t="s">
        <v>36</v>
      </c>
      <c r="D1460" s="10" t="s">
        <v>30</v>
      </c>
      <c r="E1460" s="10" t="s">
        <v>475</v>
      </c>
      <c r="F1460" s="9">
        <v>610</v>
      </c>
      <c r="G1460" s="226">
        <v>7172</v>
      </c>
      <c r="H1460" s="226"/>
      <c r="I1460" s="226">
        <v>7172</v>
      </c>
      <c r="J1460" s="226"/>
      <c r="K1460" s="96"/>
      <c r="L1460" s="96"/>
      <c r="M1460" s="96"/>
      <c r="N1460" s="96"/>
      <c r="O1460" s="96">
        <f>G1460+K1460</f>
        <v>7172</v>
      </c>
      <c r="P1460" s="96">
        <f>H1460+L1460</f>
        <v>0</v>
      </c>
      <c r="Q1460" s="96">
        <f>I1460+M1460</f>
        <v>7172</v>
      </c>
      <c r="R1460" s="96">
        <f>J1460+N1460</f>
        <v>0</v>
      </c>
    </row>
    <row r="1461" spans="1:18">
      <c r="A1461" s="56"/>
      <c r="B1461" s="10"/>
      <c r="C1461" s="10"/>
      <c r="D1461" s="10"/>
      <c r="E1461" s="10"/>
      <c r="F1461" s="9"/>
      <c r="G1461" s="226"/>
      <c r="H1461" s="226"/>
      <c r="I1461" s="226"/>
      <c r="J1461" s="226"/>
      <c r="K1461" s="96"/>
      <c r="L1461" s="96"/>
      <c r="M1461" s="96"/>
      <c r="N1461" s="96"/>
      <c r="O1461" s="96"/>
      <c r="P1461" s="96"/>
      <c r="Q1461" s="96"/>
      <c r="R1461" s="96"/>
    </row>
    <row r="1462" spans="1:18" ht="57" customHeight="1">
      <c r="A1462" s="79" t="s">
        <v>263</v>
      </c>
      <c r="B1462" s="22" t="s">
        <v>264</v>
      </c>
      <c r="C1462" s="10"/>
      <c r="D1462" s="10"/>
      <c r="E1462" s="10"/>
      <c r="F1462" s="10"/>
      <c r="G1462" s="228">
        <f t="shared" ref="G1462:R1462" si="958">G1463+G1474</f>
        <v>19383</v>
      </c>
      <c r="H1462" s="228">
        <f t="shared" si="958"/>
        <v>0</v>
      </c>
      <c r="I1462" s="228">
        <f t="shared" si="958"/>
        <v>19383</v>
      </c>
      <c r="J1462" s="228">
        <f t="shared" si="958"/>
        <v>0</v>
      </c>
      <c r="K1462" s="165">
        <f t="shared" si="958"/>
        <v>0</v>
      </c>
      <c r="L1462" s="165">
        <f t="shared" si="958"/>
        <v>0</v>
      </c>
      <c r="M1462" s="165">
        <f t="shared" si="958"/>
        <v>0</v>
      </c>
      <c r="N1462" s="165">
        <f t="shared" si="958"/>
        <v>0</v>
      </c>
      <c r="O1462" s="165">
        <f t="shared" si="958"/>
        <v>19383</v>
      </c>
      <c r="P1462" s="165">
        <f t="shared" si="958"/>
        <v>0</v>
      </c>
      <c r="Q1462" s="165">
        <f t="shared" si="958"/>
        <v>19383</v>
      </c>
      <c r="R1462" s="165">
        <f t="shared" si="958"/>
        <v>0</v>
      </c>
    </row>
    <row r="1463" spans="1:18" ht="24" customHeight="1">
      <c r="A1463" s="25" t="s">
        <v>9</v>
      </c>
      <c r="B1463" s="37" t="s">
        <v>264</v>
      </c>
      <c r="C1463" s="38" t="s">
        <v>13</v>
      </c>
      <c r="D1463" s="38" t="s">
        <v>3</v>
      </c>
      <c r="E1463" s="10"/>
      <c r="F1463" s="10"/>
      <c r="G1463" s="229">
        <f>G1464</f>
        <v>12288</v>
      </c>
      <c r="H1463" s="229">
        <f t="shared" ref="H1463:R1465" si="959">H1464</f>
        <v>0</v>
      </c>
      <c r="I1463" s="229">
        <f t="shared" si="959"/>
        <v>12288</v>
      </c>
      <c r="J1463" s="229">
        <f t="shared" si="959"/>
        <v>0</v>
      </c>
      <c r="K1463" s="166">
        <f>K1464</f>
        <v>0</v>
      </c>
      <c r="L1463" s="166">
        <f t="shared" si="959"/>
        <v>0</v>
      </c>
      <c r="M1463" s="166">
        <f t="shared" si="959"/>
        <v>0</v>
      </c>
      <c r="N1463" s="166">
        <f t="shared" si="959"/>
        <v>0</v>
      </c>
      <c r="O1463" s="166">
        <f>O1464</f>
        <v>12288</v>
      </c>
      <c r="P1463" s="166">
        <f t="shared" si="959"/>
        <v>0</v>
      </c>
      <c r="Q1463" s="166">
        <f t="shared" si="959"/>
        <v>12288</v>
      </c>
      <c r="R1463" s="166">
        <f t="shared" si="959"/>
        <v>0</v>
      </c>
    </row>
    <row r="1464" spans="1:18" ht="82.5">
      <c r="A1464" s="12" t="s">
        <v>438</v>
      </c>
      <c r="B1464" s="34" t="s">
        <v>264</v>
      </c>
      <c r="C1464" s="35" t="s">
        <v>13</v>
      </c>
      <c r="D1464" s="35" t="s">
        <v>3</v>
      </c>
      <c r="E1464" s="34" t="s">
        <v>439</v>
      </c>
      <c r="F1464" s="35"/>
      <c r="G1464" s="227">
        <f>G1465</f>
        <v>12288</v>
      </c>
      <c r="H1464" s="227">
        <f t="shared" si="959"/>
        <v>0</v>
      </c>
      <c r="I1464" s="227">
        <f t="shared" si="959"/>
        <v>12288</v>
      </c>
      <c r="J1464" s="227">
        <f t="shared" si="959"/>
        <v>0</v>
      </c>
      <c r="K1464" s="164">
        <f>K1465</f>
        <v>0</v>
      </c>
      <c r="L1464" s="164">
        <f t="shared" si="959"/>
        <v>0</v>
      </c>
      <c r="M1464" s="164">
        <f t="shared" si="959"/>
        <v>0</v>
      </c>
      <c r="N1464" s="164">
        <f t="shared" si="959"/>
        <v>0</v>
      </c>
      <c r="O1464" s="164">
        <f>O1465</f>
        <v>12288</v>
      </c>
      <c r="P1464" s="164">
        <f t="shared" si="959"/>
        <v>0</v>
      </c>
      <c r="Q1464" s="164">
        <f t="shared" si="959"/>
        <v>12288</v>
      </c>
      <c r="R1464" s="164">
        <f t="shared" si="959"/>
        <v>0</v>
      </c>
    </row>
    <row r="1465" spans="1:18" ht="33">
      <c r="A1465" s="12" t="s">
        <v>62</v>
      </c>
      <c r="B1465" s="34" t="s">
        <v>264</v>
      </c>
      <c r="C1465" s="35" t="s">
        <v>13</v>
      </c>
      <c r="D1465" s="35" t="s">
        <v>3</v>
      </c>
      <c r="E1465" s="34" t="s">
        <v>440</v>
      </c>
      <c r="F1465" s="35"/>
      <c r="G1465" s="227">
        <f>G1466</f>
        <v>12288</v>
      </c>
      <c r="H1465" s="227">
        <f t="shared" si="959"/>
        <v>0</v>
      </c>
      <c r="I1465" s="227">
        <f t="shared" si="959"/>
        <v>12288</v>
      </c>
      <c r="J1465" s="227">
        <f t="shared" si="959"/>
        <v>0</v>
      </c>
      <c r="K1465" s="164">
        <f>K1466</f>
        <v>0</v>
      </c>
      <c r="L1465" s="164">
        <f t="shared" si="959"/>
        <v>0</v>
      </c>
      <c r="M1465" s="164">
        <f t="shared" si="959"/>
        <v>0</v>
      </c>
      <c r="N1465" s="164">
        <f t="shared" si="959"/>
        <v>0</v>
      </c>
      <c r="O1465" s="164">
        <f>O1466</f>
        <v>12288</v>
      </c>
      <c r="P1465" s="164">
        <f t="shared" si="959"/>
        <v>0</v>
      </c>
      <c r="Q1465" s="164">
        <f t="shared" si="959"/>
        <v>12288</v>
      </c>
      <c r="R1465" s="164">
        <f t="shared" si="959"/>
        <v>0</v>
      </c>
    </row>
    <row r="1466" spans="1:18" ht="33">
      <c r="A1466" s="12" t="s">
        <v>441</v>
      </c>
      <c r="B1466" s="34" t="s">
        <v>264</v>
      </c>
      <c r="C1466" s="35" t="s">
        <v>13</v>
      </c>
      <c r="D1466" s="35" t="s">
        <v>3</v>
      </c>
      <c r="E1466" s="34" t="s">
        <v>442</v>
      </c>
      <c r="F1466" s="35"/>
      <c r="G1466" s="227">
        <f>G1467+G1469+G1471</f>
        <v>12288</v>
      </c>
      <c r="H1466" s="227">
        <f t="shared" ref="H1466:J1466" si="960">H1467+H1469+H1471</f>
        <v>0</v>
      </c>
      <c r="I1466" s="227">
        <f t="shared" si="960"/>
        <v>12288</v>
      </c>
      <c r="J1466" s="227">
        <f t="shared" si="960"/>
        <v>0</v>
      </c>
      <c r="K1466" s="164">
        <f>K1467+K1469+K1471</f>
        <v>0</v>
      </c>
      <c r="L1466" s="164">
        <f t="shared" ref="L1466:N1466" si="961">L1467+L1469+L1471</f>
        <v>0</v>
      </c>
      <c r="M1466" s="164">
        <f t="shared" si="961"/>
        <v>0</v>
      </c>
      <c r="N1466" s="164">
        <f t="shared" si="961"/>
        <v>0</v>
      </c>
      <c r="O1466" s="164">
        <f>O1467+O1469+O1471</f>
        <v>12288</v>
      </c>
      <c r="P1466" s="164">
        <f t="shared" ref="P1466:R1466" si="962">P1467+P1469+P1471</f>
        <v>0</v>
      </c>
      <c r="Q1466" s="164">
        <f t="shared" si="962"/>
        <v>12288</v>
      </c>
      <c r="R1466" s="164">
        <f t="shared" si="962"/>
        <v>0</v>
      </c>
    </row>
    <row r="1467" spans="1:18" ht="71.25" customHeight="1">
      <c r="A1467" s="12" t="s">
        <v>21</v>
      </c>
      <c r="B1467" s="34" t="s">
        <v>264</v>
      </c>
      <c r="C1467" s="35" t="s">
        <v>13</v>
      </c>
      <c r="D1467" s="35" t="s">
        <v>3</v>
      </c>
      <c r="E1467" s="34" t="s">
        <v>442</v>
      </c>
      <c r="F1467" s="35" t="s">
        <v>22</v>
      </c>
      <c r="G1467" s="227">
        <f t="shared" ref="G1467:R1467" si="963">G1468</f>
        <v>7086</v>
      </c>
      <c r="H1467" s="227">
        <f t="shared" si="963"/>
        <v>0</v>
      </c>
      <c r="I1467" s="227">
        <f t="shared" si="963"/>
        <v>7086</v>
      </c>
      <c r="J1467" s="227">
        <f t="shared" si="963"/>
        <v>0</v>
      </c>
      <c r="K1467" s="164">
        <f t="shared" si="963"/>
        <v>0</v>
      </c>
      <c r="L1467" s="164">
        <f t="shared" si="963"/>
        <v>0</v>
      </c>
      <c r="M1467" s="164">
        <f t="shared" si="963"/>
        <v>0</v>
      </c>
      <c r="N1467" s="164">
        <f t="shared" si="963"/>
        <v>0</v>
      </c>
      <c r="O1467" s="164">
        <f t="shared" si="963"/>
        <v>7086</v>
      </c>
      <c r="P1467" s="164">
        <f t="shared" si="963"/>
        <v>0</v>
      </c>
      <c r="Q1467" s="164">
        <f t="shared" si="963"/>
        <v>7086</v>
      </c>
      <c r="R1467" s="164">
        <f t="shared" si="963"/>
        <v>0</v>
      </c>
    </row>
    <row r="1468" spans="1:18">
      <c r="A1468" s="12" t="s">
        <v>45</v>
      </c>
      <c r="B1468" s="34" t="s">
        <v>264</v>
      </c>
      <c r="C1468" s="35" t="s">
        <v>13</v>
      </c>
      <c r="D1468" s="35" t="s">
        <v>3</v>
      </c>
      <c r="E1468" s="34" t="s">
        <v>442</v>
      </c>
      <c r="F1468" s="35" t="s">
        <v>53</v>
      </c>
      <c r="G1468" s="226">
        <f>7082+4</f>
        <v>7086</v>
      </c>
      <c r="H1468" s="226"/>
      <c r="I1468" s="226">
        <f>7082+4</f>
        <v>7086</v>
      </c>
      <c r="J1468" s="226"/>
      <c r="K1468" s="96"/>
      <c r="L1468" s="96"/>
      <c r="M1468" s="96"/>
      <c r="N1468" s="96"/>
      <c r="O1468" s="96">
        <f>G1468+K1468</f>
        <v>7086</v>
      </c>
      <c r="P1468" s="96">
        <f>H1468+L1468</f>
        <v>0</v>
      </c>
      <c r="Q1468" s="96">
        <f>I1468+M1468</f>
        <v>7086</v>
      </c>
      <c r="R1468" s="96">
        <f>J1468+N1468</f>
        <v>0</v>
      </c>
    </row>
    <row r="1469" spans="1:18" ht="33">
      <c r="A1469" s="12" t="s">
        <v>172</v>
      </c>
      <c r="B1469" s="34" t="s">
        <v>264</v>
      </c>
      <c r="C1469" s="35" t="s">
        <v>13</v>
      </c>
      <c r="D1469" s="35" t="s">
        <v>3</v>
      </c>
      <c r="E1469" s="34" t="s">
        <v>442</v>
      </c>
      <c r="F1469" s="35" t="s">
        <v>16</v>
      </c>
      <c r="G1469" s="227">
        <f t="shared" ref="G1469:R1469" si="964">G1470</f>
        <v>4938</v>
      </c>
      <c r="H1469" s="227">
        <f t="shared" si="964"/>
        <v>0</v>
      </c>
      <c r="I1469" s="227">
        <f t="shared" si="964"/>
        <v>4938</v>
      </c>
      <c r="J1469" s="227">
        <f t="shared" si="964"/>
        <v>0</v>
      </c>
      <c r="K1469" s="164">
        <f t="shared" si="964"/>
        <v>0</v>
      </c>
      <c r="L1469" s="164">
        <f t="shared" si="964"/>
        <v>0</v>
      </c>
      <c r="M1469" s="164">
        <f t="shared" si="964"/>
        <v>0</v>
      </c>
      <c r="N1469" s="164">
        <f t="shared" si="964"/>
        <v>0</v>
      </c>
      <c r="O1469" s="164">
        <f t="shared" si="964"/>
        <v>4938</v>
      </c>
      <c r="P1469" s="164">
        <f t="shared" si="964"/>
        <v>0</v>
      </c>
      <c r="Q1469" s="164">
        <f t="shared" si="964"/>
        <v>4938</v>
      </c>
      <c r="R1469" s="164">
        <f t="shared" si="964"/>
        <v>0</v>
      </c>
    </row>
    <row r="1470" spans="1:18" ht="33">
      <c r="A1470" s="12" t="s">
        <v>44</v>
      </c>
      <c r="B1470" s="34" t="s">
        <v>264</v>
      </c>
      <c r="C1470" s="35" t="s">
        <v>13</v>
      </c>
      <c r="D1470" s="35" t="s">
        <v>3</v>
      </c>
      <c r="E1470" s="34" t="s">
        <v>442</v>
      </c>
      <c r="F1470" s="35" t="s">
        <v>51</v>
      </c>
      <c r="G1470" s="226">
        <v>4938</v>
      </c>
      <c r="H1470" s="226"/>
      <c r="I1470" s="226">
        <v>4938</v>
      </c>
      <c r="J1470" s="226"/>
      <c r="K1470" s="96"/>
      <c r="L1470" s="96"/>
      <c r="M1470" s="96"/>
      <c r="N1470" s="96"/>
      <c r="O1470" s="96">
        <f>G1470+K1470</f>
        <v>4938</v>
      </c>
      <c r="P1470" s="96">
        <f>H1470+L1470</f>
        <v>0</v>
      </c>
      <c r="Q1470" s="96">
        <f>I1470+M1470</f>
        <v>4938</v>
      </c>
      <c r="R1470" s="96">
        <f>J1470+N1470</f>
        <v>0</v>
      </c>
    </row>
    <row r="1471" spans="1:18">
      <c r="A1471" s="12" t="s">
        <v>19</v>
      </c>
      <c r="B1471" s="34" t="s">
        <v>264</v>
      </c>
      <c r="C1471" s="35" t="s">
        <v>13</v>
      </c>
      <c r="D1471" s="35" t="s">
        <v>3</v>
      </c>
      <c r="E1471" s="34" t="s">
        <v>442</v>
      </c>
      <c r="F1471" s="35" t="s">
        <v>20</v>
      </c>
      <c r="G1471" s="227">
        <f>G1472</f>
        <v>264</v>
      </c>
      <c r="H1471" s="227">
        <f t="shared" ref="H1471:R1471" si="965">H1472</f>
        <v>0</v>
      </c>
      <c r="I1471" s="227">
        <f t="shared" si="965"/>
        <v>264</v>
      </c>
      <c r="J1471" s="227">
        <f t="shared" si="965"/>
        <v>0</v>
      </c>
      <c r="K1471" s="164">
        <f>K1472</f>
        <v>0</v>
      </c>
      <c r="L1471" s="164">
        <f t="shared" si="965"/>
        <v>0</v>
      </c>
      <c r="M1471" s="164">
        <f t="shared" si="965"/>
        <v>0</v>
      </c>
      <c r="N1471" s="164">
        <f t="shared" si="965"/>
        <v>0</v>
      </c>
      <c r="O1471" s="164">
        <f>O1472</f>
        <v>264</v>
      </c>
      <c r="P1471" s="164">
        <f t="shared" si="965"/>
        <v>0</v>
      </c>
      <c r="Q1471" s="164">
        <f t="shared" si="965"/>
        <v>264</v>
      </c>
      <c r="R1471" s="164">
        <f t="shared" si="965"/>
        <v>0</v>
      </c>
    </row>
    <row r="1472" spans="1:18">
      <c r="A1472" s="12" t="s">
        <v>48</v>
      </c>
      <c r="B1472" s="34" t="s">
        <v>264</v>
      </c>
      <c r="C1472" s="35" t="s">
        <v>13</v>
      </c>
      <c r="D1472" s="35" t="s">
        <v>3</v>
      </c>
      <c r="E1472" s="34" t="s">
        <v>442</v>
      </c>
      <c r="F1472" s="35" t="s">
        <v>50</v>
      </c>
      <c r="G1472" s="226">
        <v>264</v>
      </c>
      <c r="H1472" s="226"/>
      <c r="I1472" s="226">
        <v>264</v>
      </c>
      <c r="J1472" s="226"/>
      <c r="K1472" s="96"/>
      <c r="L1472" s="96"/>
      <c r="M1472" s="96"/>
      <c r="N1472" s="96"/>
      <c r="O1472" s="96">
        <f>G1472+K1472</f>
        <v>264</v>
      </c>
      <c r="P1472" s="96">
        <f>H1472+L1472</f>
        <v>0</v>
      </c>
      <c r="Q1472" s="96">
        <f>I1472+M1472</f>
        <v>264</v>
      </c>
      <c r="R1472" s="96">
        <f>J1472+N1472</f>
        <v>0</v>
      </c>
    </row>
    <row r="1473" spans="1:18" ht="13.5" customHeight="1">
      <c r="A1473" s="12"/>
      <c r="B1473" s="34"/>
      <c r="C1473" s="35"/>
      <c r="D1473" s="35"/>
      <c r="E1473" s="34"/>
      <c r="F1473" s="35"/>
      <c r="G1473" s="226"/>
      <c r="H1473" s="226"/>
      <c r="I1473" s="226"/>
      <c r="J1473" s="226"/>
      <c r="K1473" s="96"/>
      <c r="L1473" s="96"/>
      <c r="M1473" s="96"/>
      <c r="N1473" s="96"/>
      <c r="O1473" s="96"/>
      <c r="P1473" s="96"/>
      <c r="Q1473" s="96"/>
      <c r="R1473" s="96"/>
    </row>
    <row r="1474" spans="1:18" ht="35.25" customHeight="1">
      <c r="A1474" s="73" t="s">
        <v>106</v>
      </c>
      <c r="B1474" s="74" t="s">
        <v>264</v>
      </c>
      <c r="C1474" s="74" t="s">
        <v>84</v>
      </c>
      <c r="D1474" s="74" t="s">
        <v>1</v>
      </c>
      <c r="E1474" s="74"/>
      <c r="F1474" s="74"/>
      <c r="G1474" s="238">
        <f t="shared" ref="G1474:R1474" si="966">G1475</f>
        <v>7095</v>
      </c>
      <c r="H1474" s="238">
        <f t="shared" si="966"/>
        <v>0</v>
      </c>
      <c r="I1474" s="238">
        <f t="shared" si="966"/>
        <v>7095</v>
      </c>
      <c r="J1474" s="238">
        <f t="shared" si="966"/>
        <v>0</v>
      </c>
      <c r="K1474" s="112">
        <f t="shared" si="966"/>
        <v>0</v>
      </c>
      <c r="L1474" s="112">
        <f t="shared" si="966"/>
        <v>0</v>
      </c>
      <c r="M1474" s="112">
        <f t="shared" si="966"/>
        <v>0</v>
      </c>
      <c r="N1474" s="112">
        <f t="shared" si="966"/>
        <v>0</v>
      </c>
      <c r="O1474" s="112">
        <f t="shared" si="966"/>
        <v>7095</v>
      </c>
      <c r="P1474" s="112">
        <f t="shared" si="966"/>
        <v>0</v>
      </c>
      <c r="Q1474" s="112">
        <f t="shared" si="966"/>
        <v>7095</v>
      </c>
      <c r="R1474" s="112">
        <f t="shared" si="966"/>
        <v>0</v>
      </c>
    </row>
    <row r="1475" spans="1:18" ht="82.5">
      <c r="A1475" s="12" t="s">
        <v>438</v>
      </c>
      <c r="B1475" s="34" t="s">
        <v>264</v>
      </c>
      <c r="C1475" s="35" t="s">
        <v>84</v>
      </c>
      <c r="D1475" s="35" t="s">
        <v>1</v>
      </c>
      <c r="E1475" s="34" t="s">
        <v>439</v>
      </c>
      <c r="F1475" s="35"/>
      <c r="G1475" s="226">
        <f>G1476+G1482</f>
        <v>7095</v>
      </c>
      <c r="H1475" s="226">
        <f t="shared" ref="H1475:J1475" si="967">H1476+H1482</f>
        <v>0</v>
      </c>
      <c r="I1475" s="226">
        <f t="shared" si="967"/>
        <v>7095</v>
      </c>
      <c r="J1475" s="226">
        <f t="shared" si="967"/>
        <v>0</v>
      </c>
      <c r="K1475" s="96">
        <f>K1476+K1482</f>
        <v>0</v>
      </c>
      <c r="L1475" s="96">
        <f t="shared" ref="L1475:N1475" si="968">L1476+L1482</f>
        <v>0</v>
      </c>
      <c r="M1475" s="96">
        <f t="shared" si="968"/>
        <v>0</v>
      </c>
      <c r="N1475" s="96">
        <f t="shared" si="968"/>
        <v>0</v>
      </c>
      <c r="O1475" s="96">
        <f>O1476+O1482</f>
        <v>7095</v>
      </c>
      <c r="P1475" s="96">
        <f t="shared" ref="P1475:R1475" si="969">P1476+P1482</f>
        <v>0</v>
      </c>
      <c r="Q1475" s="96">
        <f t="shared" si="969"/>
        <v>7095</v>
      </c>
      <c r="R1475" s="96">
        <f t="shared" si="969"/>
        <v>0</v>
      </c>
    </row>
    <row r="1476" spans="1:18">
      <c r="A1476" s="12" t="s">
        <v>15</v>
      </c>
      <c r="B1476" s="34" t="s">
        <v>264</v>
      </c>
      <c r="C1476" s="35" t="s">
        <v>84</v>
      </c>
      <c r="D1476" s="35" t="s">
        <v>1</v>
      </c>
      <c r="E1476" s="34" t="s">
        <v>443</v>
      </c>
      <c r="F1476" s="35"/>
      <c r="G1476" s="226">
        <f>G1477</f>
        <v>1785</v>
      </c>
      <c r="H1476" s="226">
        <f t="shared" ref="H1476:R1476" si="970">H1477</f>
        <v>0</v>
      </c>
      <c r="I1476" s="226">
        <f t="shared" si="970"/>
        <v>1785</v>
      </c>
      <c r="J1476" s="226">
        <f t="shared" si="970"/>
        <v>0</v>
      </c>
      <c r="K1476" s="96">
        <f>K1477</f>
        <v>0</v>
      </c>
      <c r="L1476" s="96">
        <f t="shared" si="970"/>
        <v>0</v>
      </c>
      <c r="M1476" s="96">
        <f t="shared" si="970"/>
        <v>0</v>
      </c>
      <c r="N1476" s="96">
        <f t="shared" si="970"/>
        <v>0</v>
      </c>
      <c r="O1476" s="96">
        <f>O1477</f>
        <v>1785</v>
      </c>
      <c r="P1476" s="96">
        <f t="shared" si="970"/>
        <v>0</v>
      </c>
      <c r="Q1476" s="96">
        <f t="shared" si="970"/>
        <v>1785</v>
      </c>
      <c r="R1476" s="96">
        <f t="shared" si="970"/>
        <v>0</v>
      </c>
    </row>
    <row r="1477" spans="1:18">
      <c r="A1477" s="12" t="s">
        <v>135</v>
      </c>
      <c r="B1477" s="34" t="s">
        <v>264</v>
      </c>
      <c r="C1477" s="35" t="s">
        <v>84</v>
      </c>
      <c r="D1477" s="35" t="s">
        <v>1</v>
      </c>
      <c r="E1477" s="34" t="s">
        <v>444</v>
      </c>
      <c r="F1477" s="35"/>
      <c r="G1477" s="226">
        <f>G1478+G1480</f>
        <v>1785</v>
      </c>
      <c r="H1477" s="226">
        <f t="shared" ref="H1477:J1477" si="971">H1478+H1480</f>
        <v>0</v>
      </c>
      <c r="I1477" s="226">
        <f t="shared" si="971"/>
        <v>1785</v>
      </c>
      <c r="J1477" s="226">
        <f t="shared" si="971"/>
        <v>0</v>
      </c>
      <c r="K1477" s="96">
        <f>K1478+K1480</f>
        <v>0</v>
      </c>
      <c r="L1477" s="96">
        <f t="shared" ref="L1477:N1477" si="972">L1478+L1480</f>
        <v>0</v>
      </c>
      <c r="M1477" s="96">
        <f t="shared" si="972"/>
        <v>0</v>
      </c>
      <c r="N1477" s="96">
        <f t="shared" si="972"/>
        <v>0</v>
      </c>
      <c r="O1477" s="96">
        <f>O1478+O1480</f>
        <v>1785</v>
      </c>
      <c r="P1477" s="96">
        <f t="shared" ref="P1477:R1477" si="973">P1478+P1480</f>
        <v>0</v>
      </c>
      <c r="Q1477" s="96">
        <f t="shared" si="973"/>
        <v>1785</v>
      </c>
      <c r="R1477" s="96">
        <f t="shared" si="973"/>
        <v>0</v>
      </c>
    </row>
    <row r="1478" spans="1:18" ht="33">
      <c r="A1478" s="12" t="s">
        <v>172</v>
      </c>
      <c r="B1478" s="34" t="s">
        <v>264</v>
      </c>
      <c r="C1478" s="35" t="s">
        <v>84</v>
      </c>
      <c r="D1478" s="35" t="s">
        <v>1</v>
      </c>
      <c r="E1478" s="34" t="s">
        <v>444</v>
      </c>
      <c r="F1478" s="35">
        <v>200</v>
      </c>
      <c r="G1478" s="226">
        <f>G1479</f>
        <v>1331</v>
      </c>
      <c r="H1478" s="226">
        <f t="shared" ref="H1478:R1478" si="974">H1479</f>
        <v>0</v>
      </c>
      <c r="I1478" s="226">
        <f t="shared" si="974"/>
        <v>1331</v>
      </c>
      <c r="J1478" s="226">
        <f t="shared" si="974"/>
        <v>0</v>
      </c>
      <c r="K1478" s="96">
        <f>K1479</f>
        <v>0</v>
      </c>
      <c r="L1478" s="96">
        <f t="shared" si="974"/>
        <v>0</v>
      </c>
      <c r="M1478" s="96">
        <f t="shared" si="974"/>
        <v>0</v>
      </c>
      <c r="N1478" s="96">
        <f t="shared" si="974"/>
        <v>0</v>
      </c>
      <c r="O1478" s="96">
        <f>O1479</f>
        <v>1331</v>
      </c>
      <c r="P1478" s="96">
        <f t="shared" si="974"/>
        <v>0</v>
      </c>
      <c r="Q1478" s="96">
        <f t="shared" si="974"/>
        <v>1331</v>
      </c>
      <c r="R1478" s="96">
        <f t="shared" si="974"/>
        <v>0</v>
      </c>
    </row>
    <row r="1479" spans="1:18" ht="33">
      <c r="A1479" s="12" t="s">
        <v>44</v>
      </c>
      <c r="B1479" s="34" t="s">
        <v>264</v>
      </c>
      <c r="C1479" s="35" t="s">
        <v>84</v>
      </c>
      <c r="D1479" s="35" t="s">
        <v>1</v>
      </c>
      <c r="E1479" s="34" t="s">
        <v>444</v>
      </c>
      <c r="F1479" s="35">
        <v>240</v>
      </c>
      <c r="G1479" s="226">
        <v>1331</v>
      </c>
      <c r="H1479" s="226"/>
      <c r="I1479" s="226">
        <v>1331</v>
      </c>
      <c r="J1479" s="226"/>
      <c r="K1479" s="96"/>
      <c r="L1479" s="96"/>
      <c r="M1479" s="96"/>
      <c r="N1479" s="96"/>
      <c r="O1479" s="96">
        <f>G1479+K1479</f>
        <v>1331</v>
      </c>
      <c r="P1479" s="96">
        <f>H1479+L1479</f>
        <v>0</v>
      </c>
      <c r="Q1479" s="96">
        <f>I1479+M1479</f>
        <v>1331</v>
      </c>
      <c r="R1479" s="96">
        <f>J1479+N1479</f>
        <v>0</v>
      </c>
    </row>
    <row r="1480" spans="1:18" ht="18.75">
      <c r="A1480" s="92" t="s">
        <v>40</v>
      </c>
      <c r="B1480" s="93" t="s">
        <v>264</v>
      </c>
      <c r="C1480" s="93" t="s">
        <v>84</v>
      </c>
      <c r="D1480" s="93" t="s">
        <v>1</v>
      </c>
      <c r="E1480" s="34" t="s">
        <v>444</v>
      </c>
      <c r="F1480" s="93" t="s">
        <v>41</v>
      </c>
      <c r="G1480" s="241">
        <f>G1481</f>
        <v>454</v>
      </c>
      <c r="H1480" s="241">
        <f t="shared" ref="H1480:R1480" si="975">H1481</f>
        <v>0</v>
      </c>
      <c r="I1480" s="241">
        <f t="shared" si="975"/>
        <v>454</v>
      </c>
      <c r="J1480" s="241">
        <f t="shared" si="975"/>
        <v>0</v>
      </c>
      <c r="K1480" s="105">
        <f>K1481</f>
        <v>0</v>
      </c>
      <c r="L1480" s="105">
        <f t="shared" si="975"/>
        <v>0</v>
      </c>
      <c r="M1480" s="105">
        <f t="shared" si="975"/>
        <v>0</v>
      </c>
      <c r="N1480" s="105">
        <f t="shared" si="975"/>
        <v>0</v>
      </c>
      <c r="O1480" s="105">
        <f>O1481</f>
        <v>454</v>
      </c>
      <c r="P1480" s="105">
        <f t="shared" si="975"/>
        <v>0</v>
      </c>
      <c r="Q1480" s="105">
        <f t="shared" si="975"/>
        <v>454</v>
      </c>
      <c r="R1480" s="105">
        <f t="shared" si="975"/>
        <v>0</v>
      </c>
    </row>
    <row r="1481" spans="1:18" ht="18.75">
      <c r="A1481" s="92" t="s">
        <v>47</v>
      </c>
      <c r="B1481" s="93" t="s">
        <v>264</v>
      </c>
      <c r="C1481" s="93" t="s">
        <v>84</v>
      </c>
      <c r="D1481" s="93" t="s">
        <v>1</v>
      </c>
      <c r="E1481" s="34" t="s">
        <v>444</v>
      </c>
      <c r="F1481" s="94" t="s">
        <v>201</v>
      </c>
      <c r="G1481" s="241">
        <v>454</v>
      </c>
      <c r="H1481" s="241"/>
      <c r="I1481" s="241">
        <v>454</v>
      </c>
      <c r="J1481" s="241"/>
      <c r="K1481" s="105"/>
      <c r="L1481" s="105"/>
      <c r="M1481" s="105"/>
      <c r="N1481" s="105"/>
      <c r="O1481" s="96">
        <f>G1481+K1481</f>
        <v>454</v>
      </c>
      <c r="P1481" s="96">
        <f>H1481+L1481</f>
        <v>0</v>
      </c>
      <c r="Q1481" s="96">
        <f>I1481+M1481</f>
        <v>454</v>
      </c>
      <c r="R1481" s="96">
        <f>J1481+N1481</f>
        <v>0</v>
      </c>
    </row>
    <row r="1482" spans="1:18">
      <c r="A1482" s="12" t="s">
        <v>445</v>
      </c>
      <c r="B1482" s="34" t="s">
        <v>264</v>
      </c>
      <c r="C1482" s="35" t="s">
        <v>84</v>
      </c>
      <c r="D1482" s="35" t="s">
        <v>1</v>
      </c>
      <c r="E1482" s="34" t="s">
        <v>446</v>
      </c>
      <c r="F1482" s="35"/>
      <c r="G1482" s="226">
        <f>G1483+G1486+G1489</f>
        <v>5310</v>
      </c>
      <c r="H1482" s="226">
        <f t="shared" ref="H1482:J1482" si="976">H1483+H1486+H1489</f>
        <v>0</v>
      </c>
      <c r="I1482" s="226">
        <f t="shared" si="976"/>
        <v>5310</v>
      </c>
      <c r="J1482" s="226">
        <f t="shared" si="976"/>
        <v>0</v>
      </c>
      <c r="K1482" s="96">
        <f>K1483+K1486+K1489</f>
        <v>0</v>
      </c>
      <c r="L1482" s="96">
        <f t="shared" ref="L1482:N1482" si="977">L1483+L1486+L1489</f>
        <v>0</v>
      </c>
      <c r="M1482" s="96">
        <f t="shared" si="977"/>
        <v>0</v>
      </c>
      <c r="N1482" s="96">
        <f t="shared" si="977"/>
        <v>0</v>
      </c>
      <c r="O1482" s="96">
        <f>O1483+O1486+O1489</f>
        <v>5310</v>
      </c>
      <c r="P1482" s="96">
        <f t="shared" ref="P1482:R1482" si="978">P1483+P1486+P1489</f>
        <v>0</v>
      </c>
      <c r="Q1482" s="96">
        <f t="shared" si="978"/>
        <v>5310</v>
      </c>
      <c r="R1482" s="96">
        <f t="shared" si="978"/>
        <v>0</v>
      </c>
    </row>
    <row r="1483" spans="1:18" s="83" customFormat="1" ht="99" hidden="1">
      <c r="A1483" s="84" t="s">
        <v>447</v>
      </c>
      <c r="B1483" s="115" t="s">
        <v>264</v>
      </c>
      <c r="C1483" s="136" t="s">
        <v>84</v>
      </c>
      <c r="D1483" s="136" t="s">
        <v>1</v>
      </c>
      <c r="E1483" s="115" t="s">
        <v>448</v>
      </c>
      <c r="F1483" s="136"/>
      <c r="G1483" s="227">
        <f>G1484</f>
        <v>0</v>
      </c>
      <c r="H1483" s="227">
        <f t="shared" ref="H1483:R1484" si="979">H1484</f>
        <v>0</v>
      </c>
      <c r="I1483" s="227">
        <f t="shared" si="979"/>
        <v>0</v>
      </c>
      <c r="J1483" s="227">
        <f t="shared" si="979"/>
        <v>0</v>
      </c>
      <c r="K1483" s="186">
        <f>K1484</f>
        <v>0</v>
      </c>
      <c r="L1483" s="186">
        <f t="shared" si="979"/>
        <v>0</v>
      </c>
      <c r="M1483" s="186">
        <f t="shared" si="979"/>
        <v>0</v>
      </c>
      <c r="N1483" s="186">
        <f t="shared" si="979"/>
        <v>0</v>
      </c>
      <c r="O1483" s="186">
        <f>O1484</f>
        <v>0</v>
      </c>
      <c r="P1483" s="186">
        <f t="shared" si="979"/>
        <v>0</v>
      </c>
      <c r="Q1483" s="186">
        <f t="shared" si="979"/>
        <v>0</v>
      </c>
      <c r="R1483" s="186">
        <f t="shared" si="979"/>
        <v>0</v>
      </c>
    </row>
    <row r="1484" spans="1:18" s="83" customFormat="1" ht="33" hidden="1">
      <c r="A1484" s="84" t="s">
        <v>32</v>
      </c>
      <c r="B1484" s="115" t="s">
        <v>264</v>
      </c>
      <c r="C1484" s="136" t="s">
        <v>84</v>
      </c>
      <c r="D1484" s="136" t="s">
        <v>1</v>
      </c>
      <c r="E1484" s="115" t="s">
        <v>448</v>
      </c>
      <c r="F1484" s="136">
        <v>600</v>
      </c>
      <c r="G1484" s="227">
        <f>G1485</f>
        <v>0</v>
      </c>
      <c r="H1484" s="227">
        <f t="shared" si="979"/>
        <v>0</v>
      </c>
      <c r="I1484" s="227">
        <f t="shared" si="979"/>
        <v>0</v>
      </c>
      <c r="J1484" s="227">
        <f t="shared" si="979"/>
        <v>0</v>
      </c>
      <c r="K1484" s="186">
        <f>K1485</f>
        <v>0</v>
      </c>
      <c r="L1484" s="186">
        <f t="shared" si="979"/>
        <v>0</v>
      </c>
      <c r="M1484" s="186">
        <f t="shared" si="979"/>
        <v>0</v>
      </c>
      <c r="N1484" s="186">
        <f t="shared" si="979"/>
        <v>0</v>
      </c>
      <c r="O1484" s="186">
        <f>O1485</f>
        <v>0</v>
      </c>
      <c r="P1484" s="186">
        <f t="shared" si="979"/>
        <v>0</v>
      </c>
      <c r="Q1484" s="186">
        <f t="shared" si="979"/>
        <v>0</v>
      </c>
      <c r="R1484" s="186">
        <f t="shared" si="979"/>
        <v>0</v>
      </c>
    </row>
    <row r="1485" spans="1:18" s="83" customFormat="1" ht="66" hidden="1">
      <c r="A1485" s="84" t="s">
        <v>449</v>
      </c>
      <c r="B1485" s="115" t="s">
        <v>264</v>
      </c>
      <c r="C1485" s="136" t="s">
        <v>84</v>
      </c>
      <c r="D1485" s="136" t="s">
        <v>1</v>
      </c>
      <c r="E1485" s="115" t="s">
        <v>448</v>
      </c>
      <c r="F1485" s="136" t="s">
        <v>87</v>
      </c>
      <c r="G1485" s="227"/>
      <c r="H1485" s="227"/>
      <c r="I1485" s="227"/>
      <c r="J1485" s="227"/>
      <c r="K1485" s="186"/>
      <c r="L1485" s="186"/>
      <c r="M1485" s="186"/>
      <c r="N1485" s="186"/>
      <c r="O1485" s="87">
        <f>G1485+K1485</f>
        <v>0</v>
      </c>
      <c r="P1485" s="87">
        <f>H1485+L1485</f>
        <v>0</v>
      </c>
      <c r="Q1485" s="87">
        <f>I1485+M1485</f>
        <v>0</v>
      </c>
      <c r="R1485" s="87">
        <f>J1485+N1485</f>
        <v>0</v>
      </c>
    </row>
    <row r="1486" spans="1:18" ht="49.5">
      <c r="A1486" s="12" t="s">
        <v>450</v>
      </c>
      <c r="B1486" s="34" t="s">
        <v>264</v>
      </c>
      <c r="C1486" s="35" t="s">
        <v>84</v>
      </c>
      <c r="D1486" s="35" t="s">
        <v>1</v>
      </c>
      <c r="E1486" s="34" t="s">
        <v>451</v>
      </c>
      <c r="F1486" s="35"/>
      <c r="G1486" s="226">
        <f>G1487</f>
        <v>1000</v>
      </c>
      <c r="H1486" s="226">
        <f t="shared" ref="H1486:R1487" si="980">H1487</f>
        <v>0</v>
      </c>
      <c r="I1486" s="226">
        <f t="shared" si="980"/>
        <v>1000</v>
      </c>
      <c r="J1486" s="226">
        <f t="shared" si="980"/>
        <v>0</v>
      </c>
      <c r="K1486" s="96">
        <f>K1487</f>
        <v>0</v>
      </c>
      <c r="L1486" s="96">
        <f t="shared" si="980"/>
        <v>0</v>
      </c>
      <c r="M1486" s="96">
        <f t="shared" si="980"/>
        <v>0</v>
      </c>
      <c r="N1486" s="96">
        <f t="shared" si="980"/>
        <v>0</v>
      </c>
      <c r="O1486" s="96">
        <f>O1487</f>
        <v>1000</v>
      </c>
      <c r="P1486" s="96">
        <f t="shared" si="980"/>
        <v>0</v>
      </c>
      <c r="Q1486" s="96">
        <f t="shared" si="980"/>
        <v>1000</v>
      </c>
      <c r="R1486" s="96">
        <f t="shared" si="980"/>
        <v>0</v>
      </c>
    </row>
    <row r="1487" spans="1:18" ht="33">
      <c r="A1487" s="12" t="s">
        <v>32</v>
      </c>
      <c r="B1487" s="34" t="s">
        <v>264</v>
      </c>
      <c r="C1487" s="35" t="s">
        <v>84</v>
      </c>
      <c r="D1487" s="35" t="s">
        <v>1</v>
      </c>
      <c r="E1487" s="34" t="s">
        <v>451</v>
      </c>
      <c r="F1487" s="35">
        <v>600</v>
      </c>
      <c r="G1487" s="226">
        <f>G1488</f>
        <v>1000</v>
      </c>
      <c r="H1487" s="226">
        <f t="shared" si="980"/>
        <v>0</v>
      </c>
      <c r="I1487" s="226">
        <f t="shared" si="980"/>
        <v>1000</v>
      </c>
      <c r="J1487" s="226">
        <f t="shared" si="980"/>
        <v>0</v>
      </c>
      <c r="K1487" s="96">
        <f>K1488</f>
        <v>0</v>
      </c>
      <c r="L1487" s="96">
        <f t="shared" si="980"/>
        <v>0</v>
      </c>
      <c r="M1487" s="96">
        <f t="shared" si="980"/>
        <v>0</v>
      </c>
      <c r="N1487" s="96">
        <f t="shared" si="980"/>
        <v>0</v>
      </c>
      <c r="O1487" s="96">
        <f>O1488</f>
        <v>1000</v>
      </c>
      <c r="P1487" s="96">
        <f t="shared" si="980"/>
        <v>0</v>
      </c>
      <c r="Q1487" s="96">
        <f t="shared" si="980"/>
        <v>1000</v>
      </c>
      <c r="R1487" s="96">
        <f t="shared" si="980"/>
        <v>0</v>
      </c>
    </row>
    <row r="1488" spans="1:18" ht="66">
      <c r="A1488" s="12" t="s">
        <v>449</v>
      </c>
      <c r="B1488" s="34" t="s">
        <v>264</v>
      </c>
      <c r="C1488" s="35" t="s">
        <v>84</v>
      </c>
      <c r="D1488" s="35" t="s">
        <v>1</v>
      </c>
      <c r="E1488" s="34" t="s">
        <v>451</v>
      </c>
      <c r="F1488" s="35" t="s">
        <v>87</v>
      </c>
      <c r="G1488" s="226">
        <v>1000</v>
      </c>
      <c r="H1488" s="226"/>
      <c r="I1488" s="226">
        <v>1000</v>
      </c>
      <c r="J1488" s="226"/>
      <c r="K1488" s="96"/>
      <c r="L1488" s="96"/>
      <c r="M1488" s="96"/>
      <c r="N1488" s="96"/>
      <c r="O1488" s="96">
        <f>G1488+K1488</f>
        <v>1000</v>
      </c>
      <c r="P1488" s="96">
        <f>H1488+L1488</f>
        <v>0</v>
      </c>
      <c r="Q1488" s="96">
        <f>I1488+M1488</f>
        <v>1000</v>
      </c>
      <c r="R1488" s="96">
        <f>J1488+N1488</f>
        <v>0</v>
      </c>
    </row>
    <row r="1489" spans="1:18" ht="86.25" customHeight="1">
      <c r="A1489" s="12" t="s">
        <v>452</v>
      </c>
      <c r="B1489" s="34" t="s">
        <v>264</v>
      </c>
      <c r="C1489" s="35" t="s">
        <v>84</v>
      </c>
      <c r="D1489" s="35" t="s">
        <v>1</v>
      </c>
      <c r="E1489" s="34" t="s">
        <v>453</v>
      </c>
      <c r="F1489" s="35"/>
      <c r="G1489" s="227">
        <f>G1490</f>
        <v>4310</v>
      </c>
      <c r="H1489" s="227">
        <f t="shared" ref="H1489:R1490" si="981">H1490</f>
        <v>0</v>
      </c>
      <c r="I1489" s="227">
        <f t="shared" si="981"/>
        <v>4310</v>
      </c>
      <c r="J1489" s="227">
        <f t="shared" si="981"/>
        <v>0</v>
      </c>
      <c r="K1489" s="164">
        <f>K1490</f>
        <v>0</v>
      </c>
      <c r="L1489" s="164">
        <f t="shared" si="981"/>
        <v>0</v>
      </c>
      <c r="M1489" s="164">
        <f t="shared" si="981"/>
        <v>0</v>
      </c>
      <c r="N1489" s="164">
        <f t="shared" si="981"/>
        <v>0</v>
      </c>
      <c r="O1489" s="164">
        <f>O1490</f>
        <v>4310</v>
      </c>
      <c r="P1489" s="164">
        <f t="shared" si="981"/>
        <v>0</v>
      </c>
      <c r="Q1489" s="164">
        <f t="shared" si="981"/>
        <v>4310</v>
      </c>
      <c r="R1489" s="164">
        <f t="shared" si="981"/>
        <v>0</v>
      </c>
    </row>
    <row r="1490" spans="1:18" ht="33">
      <c r="A1490" s="12" t="s">
        <v>32</v>
      </c>
      <c r="B1490" s="34" t="s">
        <v>264</v>
      </c>
      <c r="C1490" s="35" t="s">
        <v>84</v>
      </c>
      <c r="D1490" s="35" t="s">
        <v>1</v>
      </c>
      <c r="E1490" s="34" t="s">
        <v>453</v>
      </c>
      <c r="F1490" s="35" t="s">
        <v>33</v>
      </c>
      <c r="G1490" s="227">
        <f>G1491</f>
        <v>4310</v>
      </c>
      <c r="H1490" s="227">
        <f t="shared" si="981"/>
        <v>0</v>
      </c>
      <c r="I1490" s="227">
        <f t="shared" si="981"/>
        <v>4310</v>
      </c>
      <c r="J1490" s="227">
        <f t="shared" si="981"/>
        <v>0</v>
      </c>
      <c r="K1490" s="164">
        <f>K1491</f>
        <v>0</v>
      </c>
      <c r="L1490" s="164">
        <f t="shared" si="981"/>
        <v>0</v>
      </c>
      <c r="M1490" s="164">
        <f t="shared" si="981"/>
        <v>0</v>
      </c>
      <c r="N1490" s="164">
        <f t="shared" si="981"/>
        <v>0</v>
      </c>
      <c r="O1490" s="164">
        <f>O1491</f>
        <v>4310</v>
      </c>
      <c r="P1490" s="164">
        <f t="shared" si="981"/>
        <v>0</v>
      </c>
      <c r="Q1490" s="164">
        <f t="shared" si="981"/>
        <v>4310</v>
      </c>
      <c r="R1490" s="164">
        <f t="shared" si="981"/>
        <v>0</v>
      </c>
    </row>
    <row r="1491" spans="1:18" ht="66">
      <c r="A1491" s="12" t="s">
        <v>449</v>
      </c>
      <c r="B1491" s="34" t="s">
        <v>264</v>
      </c>
      <c r="C1491" s="35" t="s">
        <v>84</v>
      </c>
      <c r="D1491" s="35" t="s">
        <v>1</v>
      </c>
      <c r="E1491" s="34" t="s">
        <v>453</v>
      </c>
      <c r="F1491" s="35" t="s">
        <v>87</v>
      </c>
      <c r="G1491" s="227">
        <v>4310</v>
      </c>
      <c r="H1491" s="227"/>
      <c r="I1491" s="227">
        <v>4310</v>
      </c>
      <c r="J1491" s="227"/>
      <c r="K1491" s="164"/>
      <c r="L1491" s="164"/>
      <c r="M1491" s="164"/>
      <c r="N1491" s="164"/>
      <c r="O1491" s="96">
        <f>G1491+K1491</f>
        <v>4310</v>
      </c>
      <c r="P1491" s="96">
        <f>H1491+L1491</f>
        <v>0</v>
      </c>
      <c r="Q1491" s="96">
        <f>I1491+M1491</f>
        <v>4310</v>
      </c>
      <c r="R1491" s="96">
        <f>J1491+N1491</f>
        <v>0</v>
      </c>
    </row>
    <row r="1492" spans="1:18" ht="12.75" customHeight="1">
      <c r="A1492" s="12"/>
      <c r="B1492" s="34"/>
      <c r="C1492" s="35"/>
      <c r="D1492" s="35"/>
      <c r="E1492" s="34"/>
      <c r="F1492" s="35"/>
      <c r="G1492" s="226"/>
      <c r="H1492" s="226"/>
      <c r="I1492" s="226"/>
      <c r="J1492" s="226"/>
      <c r="K1492" s="96"/>
      <c r="L1492" s="96"/>
      <c r="M1492" s="96"/>
      <c r="N1492" s="96"/>
      <c r="O1492" s="96"/>
      <c r="P1492" s="96"/>
      <c r="Q1492" s="96"/>
      <c r="R1492" s="96"/>
    </row>
    <row r="1493" spans="1:18" ht="39.75" customHeight="1">
      <c r="A1493" s="21" t="s">
        <v>267</v>
      </c>
      <c r="B1493" s="22" t="s">
        <v>288</v>
      </c>
      <c r="C1493" s="22"/>
      <c r="D1493" s="22"/>
      <c r="E1493" s="24"/>
      <c r="F1493" s="22"/>
      <c r="G1493" s="231">
        <f t="shared" ref="G1493:R1493" si="982">G1494</f>
        <v>1062</v>
      </c>
      <c r="H1493" s="231">
        <f t="shared" si="982"/>
        <v>0</v>
      </c>
      <c r="I1493" s="231">
        <f t="shared" si="982"/>
        <v>1062</v>
      </c>
      <c r="J1493" s="231">
        <f t="shared" si="982"/>
        <v>0</v>
      </c>
      <c r="K1493" s="168">
        <f t="shared" si="982"/>
        <v>0</v>
      </c>
      <c r="L1493" s="168">
        <f t="shared" si="982"/>
        <v>0</v>
      </c>
      <c r="M1493" s="168">
        <f t="shared" si="982"/>
        <v>0</v>
      </c>
      <c r="N1493" s="168">
        <f t="shared" si="982"/>
        <v>0</v>
      </c>
      <c r="O1493" s="168">
        <f t="shared" si="982"/>
        <v>1062</v>
      </c>
      <c r="P1493" s="168">
        <f t="shared" si="982"/>
        <v>0</v>
      </c>
      <c r="Q1493" s="168">
        <f t="shared" si="982"/>
        <v>1062</v>
      </c>
      <c r="R1493" s="168">
        <f t="shared" si="982"/>
        <v>0</v>
      </c>
    </row>
    <row r="1494" spans="1:18" ht="19.5" customHeight="1">
      <c r="A1494" s="25" t="s">
        <v>9</v>
      </c>
      <c r="B1494" s="26" t="str">
        <f>B1493</f>
        <v>926</v>
      </c>
      <c r="C1494" s="26" t="s">
        <v>13</v>
      </c>
      <c r="D1494" s="26" t="s">
        <v>3</v>
      </c>
      <c r="E1494" s="27"/>
      <c r="F1494" s="26"/>
      <c r="G1494" s="224">
        <f t="shared" ref="G1494:J1494" si="983">G1500+G1495</f>
        <v>1062</v>
      </c>
      <c r="H1494" s="224">
        <f t="shared" si="983"/>
        <v>0</v>
      </c>
      <c r="I1494" s="224">
        <f t="shared" si="983"/>
        <v>1062</v>
      </c>
      <c r="J1494" s="224">
        <f t="shared" si="983"/>
        <v>0</v>
      </c>
      <c r="K1494" s="163">
        <f t="shared" ref="K1494:R1494" si="984">K1500+K1495</f>
        <v>0</v>
      </c>
      <c r="L1494" s="163">
        <f t="shared" si="984"/>
        <v>0</v>
      </c>
      <c r="M1494" s="163">
        <f t="shared" si="984"/>
        <v>0</v>
      </c>
      <c r="N1494" s="163">
        <f t="shared" si="984"/>
        <v>0</v>
      </c>
      <c r="O1494" s="163">
        <f t="shared" si="984"/>
        <v>1062</v>
      </c>
      <c r="P1494" s="163">
        <f t="shared" si="984"/>
        <v>0</v>
      </c>
      <c r="Q1494" s="163">
        <f t="shared" si="984"/>
        <v>1062</v>
      </c>
      <c r="R1494" s="163">
        <f t="shared" si="984"/>
        <v>0</v>
      </c>
    </row>
    <row r="1495" spans="1:18" s="83" customFormat="1" ht="33" hidden="1">
      <c r="A1495" s="84" t="s">
        <v>318</v>
      </c>
      <c r="B1495" s="89" t="s">
        <v>288</v>
      </c>
      <c r="C1495" s="89" t="s">
        <v>13</v>
      </c>
      <c r="D1495" s="89" t="s">
        <v>3</v>
      </c>
      <c r="E1495" s="91" t="s">
        <v>248</v>
      </c>
      <c r="F1495" s="89"/>
      <c r="G1495" s="227">
        <f>G1496</f>
        <v>0</v>
      </c>
      <c r="H1495" s="227">
        <f t="shared" ref="G1495:R1498" si="985">H1496</f>
        <v>0</v>
      </c>
      <c r="I1495" s="227">
        <f t="shared" si="985"/>
        <v>0</v>
      </c>
      <c r="J1495" s="227">
        <f t="shared" si="985"/>
        <v>0</v>
      </c>
      <c r="K1495" s="186">
        <f>K1496</f>
        <v>0</v>
      </c>
      <c r="L1495" s="186">
        <f t="shared" si="985"/>
        <v>0</v>
      </c>
      <c r="M1495" s="186">
        <f t="shared" si="985"/>
        <v>0</v>
      </c>
      <c r="N1495" s="186">
        <f t="shared" si="985"/>
        <v>0</v>
      </c>
      <c r="O1495" s="186">
        <f>O1496</f>
        <v>0</v>
      </c>
      <c r="P1495" s="186">
        <f t="shared" si="985"/>
        <v>0</v>
      </c>
      <c r="Q1495" s="186">
        <f t="shared" si="985"/>
        <v>0</v>
      </c>
      <c r="R1495" s="186">
        <f t="shared" si="985"/>
        <v>0</v>
      </c>
    </row>
    <row r="1496" spans="1:18" s="83" customFormat="1" hidden="1">
      <c r="A1496" s="84" t="s">
        <v>15</v>
      </c>
      <c r="B1496" s="89" t="s">
        <v>288</v>
      </c>
      <c r="C1496" s="89" t="s">
        <v>13</v>
      </c>
      <c r="D1496" s="89" t="s">
        <v>3</v>
      </c>
      <c r="E1496" s="91" t="s">
        <v>249</v>
      </c>
      <c r="F1496" s="89"/>
      <c r="G1496" s="227">
        <f t="shared" si="985"/>
        <v>0</v>
      </c>
      <c r="H1496" s="227">
        <f t="shared" si="985"/>
        <v>0</v>
      </c>
      <c r="I1496" s="227">
        <f t="shared" si="985"/>
        <v>0</v>
      </c>
      <c r="J1496" s="227">
        <f t="shared" si="985"/>
        <v>0</v>
      </c>
      <c r="K1496" s="186">
        <f t="shared" si="985"/>
        <v>0</v>
      </c>
      <c r="L1496" s="186">
        <f t="shared" si="985"/>
        <v>0</v>
      </c>
      <c r="M1496" s="186">
        <f t="shared" si="985"/>
        <v>0</v>
      </c>
      <c r="N1496" s="186">
        <f t="shared" si="985"/>
        <v>0</v>
      </c>
      <c r="O1496" s="186">
        <f t="shared" si="985"/>
        <v>0</v>
      </c>
      <c r="P1496" s="186">
        <f t="shared" si="985"/>
        <v>0</v>
      </c>
      <c r="Q1496" s="186">
        <f t="shared" si="985"/>
        <v>0</v>
      </c>
      <c r="R1496" s="186">
        <f t="shared" si="985"/>
        <v>0</v>
      </c>
    </row>
    <row r="1497" spans="1:18" s="83" customFormat="1" hidden="1">
      <c r="A1497" s="84" t="s">
        <v>18</v>
      </c>
      <c r="B1497" s="89" t="s">
        <v>288</v>
      </c>
      <c r="C1497" s="89" t="s">
        <v>13</v>
      </c>
      <c r="D1497" s="89" t="s">
        <v>3</v>
      </c>
      <c r="E1497" s="91" t="s">
        <v>250</v>
      </c>
      <c r="F1497" s="89"/>
      <c r="G1497" s="227">
        <f t="shared" si="985"/>
        <v>0</v>
      </c>
      <c r="H1497" s="227">
        <f t="shared" si="985"/>
        <v>0</v>
      </c>
      <c r="I1497" s="227">
        <f t="shared" si="985"/>
        <v>0</v>
      </c>
      <c r="J1497" s="227">
        <f t="shared" si="985"/>
        <v>0</v>
      </c>
      <c r="K1497" s="186">
        <f t="shared" si="985"/>
        <v>0</v>
      </c>
      <c r="L1497" s="186">
        <f t="shared" si="985"/>
        <v>0</v>
      </c>
      <c r="M1497" s="186">
        <f t="shared" si="985"/>
        <v>0</v>
      </c>
      <c r="N1497" s="186">
        <f t="shared" si="985"/>
        <v>0</v>
      </c>
      <c r="O1497" s="186">
        <f t="shared" si="985"/>
        <v>0</v>
      </c>
      <c r="P1497" s="186">
        <f t="shared" si="985"/>
        <v>0</v>
      </c>
      <c r="Q1497" s="186">
        <f t="shared" si="985"/>
        <v>0</v>
      </c>
      <c r="R1497" s="186">
        <f t="shared" si="985"/>
        <v>0</v>
      </c>
    </row>
    <row r="1498" spans="1:18" s="83" customFormat="1" ht="33" hidden="1">
      <c r="A1498" s="84" t="s">
        <v>172</v>
      </c>
      <c r="B1498" s="89" t="s">
        <v>288</v>
      </c>
      <c r="C1498" s="89" t="s">
        <v>13</v>
      </c>
      <c r="D1498" s="89" t="s">
        <v>3</v>
      </c>
      <c r="E1498" s="91" t="s">
        <v>250</v>
      </c>
      <c r="F1498" s="89" t="s">
        <v>16</v>
      </c>
      <c r="G1498" s="227">
        <f t="shared" si="985"/>
        <v>0</v>
      </c>
      <c r="H1498" s="227">
        <f t="shared" si="985"/>
        <v>0</v>
      </c>
      <c r="I1498" s="227">
        <f t="shared" si="985"/>
        <v>0</v>
      </c>
      <c r="J1498" s="227">
        <f t="shared" si="985"/>
        <v>0</v>
      </c>
      <c r="K1498" s="186">
        <f t="shared" si="985"/>
        <v>0</v>
      </c>
      <c r="L1498" s="186">
        <f t="shared" si="985"/>
        <v>0</v>
      </c>
      <c r="M1498" s="186">
        <f t="shared" si="985"/>
        <v>0</v>
      </c>
      <c r="N1498" s="186">
        <f t="shared" si="985"/>
        <v>0</v>
      </c>
      <c r="O1498" s="186">
        <f t="shared" si="985"/>
        <v>0</v>
      </c>
      <c r="P1498" s="186">
        <f t="shared" si="985"/>
        <v>0</v>
      </c>
      <c r="Q1498" s="186">
        <f t="shared" si="985"/>
        <v>0</v>
      </c>
      <c r="R1498" s="186">
        <f t="shared" si="985"/>
        <v>0</v>
      </c>
    </row>
    <row r="1499" spans="1:18" s="83" customFormat="1" ht="33" hidden="1">
      <c r="A1499" s="84" t="s">
        <v>44</v>
      </c>
      <c r="B1499" s="89" t="str">
        <f>B1493</f>
        <v>926</v>
      </c>
      <c r="C1499" s="89" t="s">
        <v>13</v>
      </c>
      <c r="D1499" s="89" t="s">
        <v>3</v>
      </c>
      <c r="E1499" s="91" t="s">
        <v>250</v>
      </c>
      <c r="F1499" s="89" t="s">
        <v>51</v>
      </c>
      <c r="G1499" s="226"/>
      <c r="H1499" s="226"/>
      <c r="I1499" s="226"/>
      <c r="J1499" s="226"/>
      <c r="K1499" s="87"/>
      <c r="L1499" s="87"/>
      <c r="M1499" s="87"/>
      <c r="N1499" s="87"/>
      <c r="O1499" s="87">
        <f>G1499+K1499</f>
        <v>0</v>
      </c>
      <c r="P1499" s="87">
        <f>H1499+L1499</f>
        <v>0</v>
      </c>
      <c r="Q1499" s="87">
        <f>I1499+M1499</f>
        <v>0</v>
      </c>
      <c r="R1499" s="87">
        <f>J1499+N1499</f>
        <v>0</v>
      </c>
    </row>
    <row r="1500" spans="1:18">
      <c r="A1500" s="12" t="s">
        <v>17</v>
      </c>
      <c r="B1500" s="10" t="str">
        <f>B1494</f>
        <v>926</v>
      </c>
      <c r="C1500" s="10" t="s">
        <v>13</v>
      </c>
      <c r="D1500" s="10" t="s">
        <v>3</v>
      </c>
      <c r="E1500" s="9" t="s">
        <v>55</v>
      </c>
      <c r="F1500" s="10"/>
      <c r="G1500" s="225">
        <f t="shared" ref="G1500:R1503" si="986">G1501</f>
        <v>1062</v>
      </c>
      <c r="H1500" s="225">
        <f t="shared" si="986"/>
        <v>0</v>
      </c>
      <c r="I1500" s="225">
        <f t="shared" si="986"/>
        <v>1062</v>
      </c>
      <c r="J1500" s="225">
        <f t="shared" si="986"/>
        <v>0</v>
      </c>
      <c r="K1500" s="161">
        <f t="shared" si="986"/>
        <v>0</v>
      </c>
      <c r="L1500" s="161">
        <f t="shared" si="986"/>
        <v>0</v>
      </c>
      <c r="M1500" s="161">
        <f t="shared" si="986"/>
        <v>0</v>
      </c>
      <c r="N1500" s="161">
        <f t="shared" si="986"/>
        <v>0</v>
      </c>
      <c r="O1500" s="161">
        <f t="shared" si="986"/>
        <v>1062</v>
      </c>
      <c r="P1500" s="161">
        <f t="shared" si="986"/>
        <v>0</v>
      </c>
      <c r="Q1500" s="161">
        <f t="shared" si="986"/>
        <v>1062</v>
      </c>
      <c r="R1500" s="161">
        <f t="shared" si="986"/>
        <v>0</v>
      </c>
    </row>
    <row r="1501" spans="1:18">
      <c r="A1501" s="12" t="s">
        <v>15</v>
      </c>
      <c r="B1501" s="10" t="str">
        <f>B1500</f>
        <v>926</v>
      </c>
      <c r="C1501" s="10" t="s">
        <v>13</v>
      </c>
      <c r="D1501" s="10" t="s">
        <v>3</v>
      </c>
      <c r="E1501" s="11" t="s">
        <v>60</v>
      </c>
      <c r="F1501" s="10"/>
      <c r="G1501" s="225">
        <f t="shared" si="986"/>
        <v>1062</v>
      </c>
      <c r="H1501" s="225">
        <f t="shared" si="986"/>
        <v>0</v>
      </c>
      <c r="I1501" s="225">
        <f t="shared" si="986"/>
        <v>1062</v>
      </c>
      <c r="J1501" s="225">
        <f t="shared" si="986"/>
        <v>0</v>
      </c>
      <c r="K1501" s="161">
        <f t="shared" si="986"/>
        <v>0</v>
      </c>
      <c r="L1501" s="161">
        <f t="shared" si="986"/>
        <v>0</v>
      </c>
      <c r="M1501" s="161">
        <f t="shared" si="986"/>
        <v>0</v>
      </c>
      <c r="N1501" s="161">
        <f t="shared" si="986"/>
        <v>0</v>
      </c>
      <c r="O1501" s="161">
        <f t="shared" si="986"/>
        <v>1062</v>
      </c>
      <c r="P1501" s="161">
        <f t="shared" si="986"/>
        <v>0</v>
      </c>
      <c r="Q1501" s="161">
        <f t="shared" si="986"/>
        <v>1062</v>
      </c>
      <c r="R1501" s="161">
        <f t="shared" si="986"/>
        <v>0</v>
      </c>
    </row>
    <row r="1502" spans="1:18">
      <c r="A1502" s="12" t="s">
        <v>18</v>
      </c>
      <c r="B1502" s="10" t="str">
        <f>B1501</f>
        <v>926</v>
      </c>
      <c r="C1502" s="10" t="s">
        <v>13</v>
      </c>
      <c r="D1502" s="10" t="s">
        <v>3</v>
      </c>
      <c r="E1502" s="11" t="s">
        <v>61</v>
      </c>
      <c r="F1502" s="10"/>
      <c r="G1502" s="225">
        <f t="shared" si="986"/>
        <v>1062</v>
      </c>
      <c r="H1502" s="225">
        <f t="shared" si="986"/>
        <v>0</v>
      </c>
      <c r="I1502" s="225">
        <f t="shared" si="986"/>
        <v>1062</v>
      </c>
      <c r="J1502" s="225">
        <f t="shared" si="986"/>
        <v>0</v>
      </c>
      <c r="K1502" s="161">
        <f t="shared" si="986"/>
        <v>0</v>
      </c>
      <c r="L1502" s="161">
        <f t="shared" si="986"/>
        <v>0</v>
      </c>
      <c r="M1502" s="161">
        <f t="shared" si="986"/>
        <v>0</v>
      </c>
      <c r="N1502" s="161">
        <f t="shared" si="986"/>
        <v>0</v>
      </c>
      <c r="O1502" s="161">
        <f t="shared" si="986"/>
        <v>1062</v>
      </c>
      <c r="P1502" s="161">
        <f t="shared" si="986"/>
        <v>0</v>
      </c>
      <c r="Q1502" s="161">
        <f t="shared" si="986"/>
        <v>1062</v>
      </c>
      <c r="R1502" s="161">
        <f t="shared" si="986"/>
        <v>0</v>
      </c>
    </row>
    <row r="1503" spans="1:18" ht="33">
      <c r="A1503" s="12" t="s">
        <v>172</v>
      </c>
      <c r="B1503" s="10" t="str">
        <f>B1502</f>
        <v>926</v>
      </c>
      <c r="C1503" s="10" t="s">
        <v>13</v>
      </c>
      <c r="D1503" s="10" t="s">
        <v>3</v>
      </c>
      <c r="E1503" s="11" t="s">
        <v>61</v>
      </c>
      <c r="F1503" s="10" t="s">
        <v>16</v>
      </c>
      <c r="G1503" s="226">
        <f t="shared" si="986"/>
        <v>1062</v>
      </c>
      <c r="H1503" s="226">
        <f t="shared" si="986"/>
        <v>0</v>
      </c>
      <c r="I1503" s="226">
        <f t="shared" si="986"/>
        <v>1062</v>
      </c>
      <c r="J1503" s="226">
        <f t="shared" si="986"/>
        <v>0</v>
      </c>
      <c r="K1503" s="96">
        <f t="shared" si="986"/>
        <v>0</v>
      </c>
      <c r="L1503" s="96">
        <f t="shared" si="986"/>
        <v>0</v>
      </c>
      <c r="M1503" s="96">
        <f t="shared" si="986"/>
        <v>0</v>
      </c>
      <c r="N1503" s="96">
        <f t="shared" si="986"/>
        <v>0</v>
      </c>
      <c r="O1503" s="96">
        <f t="shared" si="986"/>
        <v>1062</v>
      </c>
      <c r="P1503" s="96">
        <f t="shared" si="986"/>
        <v>0</v>
      </c>
      <c r="Q1503" s="96">
        <f t="shared" si="986"/>
        <v>1062</v>
      </c>
      <c r="R1503" s="96">
        <f t="shared" si="986"/>
        <v>0</v>
      </c>
    </row>
    <row r="1504" spans="1:18" ht="33">
      <c r="A1504" s="12" t="s">
        <v>44</v>
      </c>
      <c r="B1504" s="10" t="str">
        <f>B1503</f>
        <v>926</v>
      </c>
      <c r="C1504" s="10" t="s">
        <v>13</v>
      </c>
      <c r="D1504" s="10" t="s">
        <v>3</v>
      </c>
      <c r="E1504" s="11" t="s">
        <v>61</v>
      </c>
      <c r="F1504" s="10" t="s">
        <v>51</v>
      </c>
      <c r="G1504" s="226">
        <v>1062</v>
      </c>
      <c r="H1504" s="226"/>
      <c r="I1504" s="226">
        <v>1062</v>
      </c>
      <c r="J1504" s="233"/>
      <c r="K1504" s="96"/>
      <c r="L1504" s="96"/>
      <c r="M1504" s="96"/>
      <c r="N1504" s="170"/>
      <c r="O1504" s="96">
        <f>G1504+K1504</f>
        <v>1062</v>
      </c>
      <c r="P1504" s="96">
        <f>H1504+L1504</f>
        <v>0</v>
      </c>
      <c r="Q1504" s="96">
        <f>I1504+M1504</f>
        <v>1062</v>
      </c>
      <c r="R1504" s="96">
        <f>J1504+N1504</f>
        <v>0</v>
      </c>
    </row>
    <row r="1505" spans="1:18" ht="14.25" customHeight="1">
      <c r="A1505" s="73"/>
      <c r="B1505" s="74"/>
      <c r="C1505" s="74"/>
      <c r="D1505" s="74"/>
      <c r="E1505" s="74"/>
      <c r="F1505" s="74"/>
      <c r="G1505" s="233"/>
      <c r="H1505" s="233"/>
      <c r="I1505" s="233"/>
      <c r="J1505" s="233"/>
      <c r="K1505" s="170"/>
      <c r="L1505" s="170"/>
      <c r="M1505" s="170"/>
      <c r="N1505" s="170"/>
      <c r="O1505" s="170"/>
      <c r="P1505" s="170"/>
      <c r="Q1505" s="170"/>
      <c r="R1505" s="170"/>
    </row>
    <row r="1506" spans="1:18" ht="25.5" customHeight="1">
      <c r="A1506" s="25" t="s">
        <v>247</v>
      </c>
      <c r="B1506" s="26"/>
      <c r="C1506" s="26"/>
      <c r="D1506" s="26"/>
      <c r="E1506" s="26"/>
      <c r="F1506" s="19"/>
      <c r="G1506" s="238">
        <v>359882</v>
      </c>
      <c r="H1506" s="238"/>
      <c r="I1506" s="238">
        <v>599575</v>
      </c>
      <c r="J1506" s="233"/>
      <c r="K1506" s="112">
        <v>-2333</v>
      </c>
      <c r="L1506" s="112"/>
      <c r="M1506" s="112">
        <v>-2333</v>
      </c>
      <c r="N1506" s="170"/>
      <c r="O1506" s="169">
        <f>G1506+K1506</f>
        <v>357549</v>
      </c>
      <c r="P1506" s="169">
        <f>H1506+L1506</f>
        <v>0</v>
      </c>
      <c r="Q1506" s="169">
        <f>I1506+M1506</f>
        <v>597242</v>
      </c>
      <c r="R1506" s="169">
        <f>J1506+N1506</f>
        <v>0</v>
      </c>
    </row>
    <row r="1507" spans="1:18" s="3" customFormat="1" ht="20.25">
      <c r="A1507" s="21" t="s">
        <v>188</v>
      </c>
      <c r="B1507" s="31"/>
      <c r="C1507" s="80"/>
      <c r="D1507" s="80"/>
      <c r="E1507" s="81"/>
      <c r="F1507" s="80"/>
      <c r="G1507" s="228">
        <f>G15+G59+G133+G177+G1493+G238+G290+G371+G414+G533+G692+G819+G880+G888+G1103+G796+G1276+G1462+G1506</f>
        <v>10410411</v>
      </c>
      <c r="H1507" s="228">
        <f>H15+H59+H133+H177+H1493+H238+H290+H371+H414+H533+H692+H819+H880+H888+H1103+H796+H1276+H1462+H1506</f>
        <v>1768550</v>
      </c>
      <c r="I1507" s="228">
        <f>I15+I59+I133+I177+I1493+I238+I290+I371+I414+I533+I692+I819+I880+I888+I1103+I796+I1276+I1462+I1506</f>
        <v>10163871</v>
      </c>
      <c r="J1507" s="228">
        <f>J15+J59+J133+J177+J1493+J238+J290+J371+J414+J533+J692+J819+J880+J888+J1103+J796+J1276+J1462+J1506</f>
        <v>1276530</v>
      </c>
      <c r="K1507" s="165">
        <f>K15+K59+K133+K177+K1493+K238+K290+K371+K414+K533+K692+K819+K880+K888+K1103+K796+K1261+K1276+K1462+K1506</f>
        <v>0</v>
      </c>
      <c r="L1507" s="165">
        <f t="shared" ref="L1507:N1507" si="987">L15+L59+L133+L177+L1493+L238+L290+L371+L414+L533+L692+L819+L880+L888+L1103+L796+L1261+L1276+L1462+L1506</f>
        <v>0</v>
      </c>
      <c r="M1507" s="165">
        <f t="shared" si="987"/>
        <v>0</v>
      </c>
      <c r="N1507" s="165">
        <f t="shared" si="987"/>
        <v>0</v>
      </c>
      <c r="O1507" s="165">
        <f t="shared" ref="O1507" si="988">O15+O59+O133+O177+O1493+O238+O290+O371+O414+O533+O692+O819+O880+O888+O1103+O796+O1261+O1276+O1462+O1506</f>
        <v>10410411</v>
      </c>
      <c r="P1507" s="165">
        <f t="shared" ref="P1507" si="989">P15+P59+P133+P177+P1493+P238+P290+P371+P414+P533+P692+P819+P880+P888+P1103+P796+P1261+P1276+P1462+P1506</f>
        <v>1768550</v>
      </c>
      <c r="Q1507" s="165">
        <f t="shared" ref="Q1507" si="990">Q15+Q59+Q133+Q177+Q1493+Q238+Q290+Q371+Q414+Q533+Q692+Q819+Q880+Q888+Q1103+Q796+Q1261+Q1276+Q1462+Q1506</f>
        <v>10163871</v>
      </c>
      <c r="R1507" s="165">
        <f t="shared" ref="R1507" si="991">R15+R59+R133+R177+R1493+R238+R290+R371+R414+R533+R692+R819+R880+R888+R1103+R796+R1261+R1276+R1462+R1506</f>
        <v>1276530</v>
      </c>
    </row>
    <row r="1509" spans="1:18">
      <c r="E1509" s="281"/>
      <c r="F1509" s="282"/>
    </row>
    <row r="1510" spans="1:18">
      <c r="G1510" s="250"/>
      <c r="H1510" s="250"/>
      <c r="I1510" s="250"/>
    </row>
    <row r="1512" spans="1:18">
      <c r="E1512" s="141"/>
      <c r="F1512" s="138"/>
      <c r="G1512" s="250"/>
      <c r="H1512" s="250"/>
      <c r="I1512" s="250"/>
    </row>
    <row r="1514" spans="1:18">
      <c r="G1514" s="250"/>
      <c r="H1514" s="250"/>
      <c r="I1514" s="250"/>
    </row>
    <row r="1515" spans="1:18">
      <c r="E1515" s="139"/>
      <c r="F1515" s="140"/>
      <c r="G1515" s="250"/>
    </row>
    <row r="1516" spans="1:18">
      <c r="G1516" s="250"/>
      <c r="I1516" s="250"/>
    </row>
    <row r="1517" spans="1:18">
      <c r="E1517" s="281"/>
      <c r="F1517" s="282"/>
    </row>
    <row r="1518" spans="1:18">
      <c r="E1518" s="281"/>
      <c r="F1518" s="282"/>
      <c r="G1518" s="250"/>
      <c r="I1518" s="250"/>
    </row>
  </sheetData>
  <autoFilter ref="A11:J1507">
    <filterColumn colId="6" showButton="0"/>
    <filterColumn colId="7" showButton="0"/>
    <filterColumn colId="8" showButton="0"/>
  </autoFilter>
  <mergeCells count="40">
    <mergeCell ref="E1517:F1517"/>
    <mergeCell ref="E1518:F1518"/>
    <mergeCell ref="E1509:F1509"/>
    <mergeCell ref="G13:G14"/>
    <mergeCell ref="H13:H14"/>
    <mergeCell ref="I13:I14"/>
    <mergeCell ref="J13:J14"/>
    <mergeCell ref="A11:A14"/>
    <mergeCell ref="C11:C14"/>
    <mergeCell ref="D11:D14"/>
    <mergeCell ref="F11:F14"/>
    <mergeCell ref="E11:E14"/>
    <mergeCell ref="B11:B14"/>
    <mergeCell ref="G11:J11"/>
    <mergeCell ref="G12:H12"/>
    <mergeCell ref="I12:J12"/>
    <mergeCell ref="I1:J1"/>
    <mergeCell ref="I2:J2"/>
    <mergeCell ref="I3:J3"/>
    <mergeCell ref="A10:R10"/>
    <mergeCell ref="Q1:R1"/>
    <mergeCell ref="Q2:R2"/>
    <mergeCell ref="Q3:R3"/>
    <mergeCell ref="Q7:R7"/>
    <mergeCell ref="Q8:R8"/>
    <mergeCell ref="Q6:R6"/>
    <mergeCell ref="K11:N11"/>
    <mergeCell ref="K12:L12"/>
    <mergeCell ref="M12:N12"/>
    <mergeCell ref="K13:K14"/>
    <mergeCell ref="L13:L14"/>
    <mergeCell ref="M13:M14"/>
    <mergeCell ref="N13:N14"/>
    <mergeCell ref="O11:R11"/>
    <mergeCell ref="O12:P12"/>
    <mergeCell ref="Q12:R12"/>
    <mergeCell ref="O13:O14"/>
    <mergeCell ref="P13:P14"/>
    <mergeCell ref="Q13:Q14"/>
    <mergeCell ref="R13:R14"/>
  </mergeCells>
  <pageMargins left="0.47244094488188981" right="0.19685039370078741" top="0.28999999999999998" bottom="0.31496062992125984" header="0.2" footer="0.19685039370078741"/>
  <pageSetup paperSize="9" scale="5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liliya</cp:lastModifiedBy>
  <cp:lastPrinted>2022-01-12T05:45:18Z</cp:lastPrinted>
  <dcterms:created xsi:type="dcterms:W3CDTF">2007-01-25T06:11:58Z</dcterms:created>
  <dcterms:modified xsi:type="dcterms:W3CDTF">2022-01-12T12:05:32Z</dcterms:modified>
</cp:coreProperties>
</file>