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1 полугодие 2015г." sheetId="11" r:id="rId1"/>
  </sheets>
  <calcPr calcId="125725" refMode="R1C1"/>
</workbook>
</file>

<file path=xl/calcChain.xml><?xml version="1.0" encoding="utf-8"?>
<calcChain xmlns="http://schemas.openxmlformats.org/spreadsheetml/2006/main">
  <c r="I64" i="11"/>
  <c r="G64"/>
  <c r="I62"/>
  <c r="I42"/>
  <c r="I44"/>
  <c r="I43" s="1"/>
  <c r="G44"/>
  <c r="I36"/>
  <c r="I35" s="1"/>
  <c r="I34"/>
  <c r="G34"/>
  <c r="I32"/>
  <c r="G51"/>
  <c r="G50" s="1"/>
  <c r="G49" s="1"/>
  <c r="G48" s="1"/>
  <c r="G62" l="1"/>
  <c r="G46"/>
  <c r="G42"/>
  <c r="G36" l="1"/>
  <c r="G35" s="1"/>
  <c r="L35" s="1"/>
  <c r="L28" s="1"/>
  <c r="G32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M35"/>
  <c r="M28" s="1"/>
  <c r="G41"/>
  <c r="I41"/>
  <c r="G43"/>
  <c r="G45"/>
  <c r="L45" s="1"/>
  <c r="I45"/>
  <c r="M45" s="1"/>
  <c r="L47"/>
  <c r="M47"/>
  <c r="G56"/>
  <c r="G55" s="1"/>
  <c r="G54" s="1"/>
  <c r="G53" s="1"/>
  <c r="I56"/>
  <c r="M56" s="1"/>
  <c r="G61"/>
  <c r="I61"/>
  <c r="G63"/>
  <c r="I63"/>
  <c r="G60" l="1"/>
  <c r="K36"/>
  <c r="K34"/>
  <c r="I60"/>
  <c r="K35"/>
  <c r="K43"/>
  <c r="K63"/>
  <c r="G33"/>
  <c r="K24"/>
  <c r="K41"/>
  <c r="K33"/>
  <c r="K32"/>
  <c r="G31"/>
  <c r="K31" s="1"/>
  <c r="K27"/>
  <c r="K45"/>
  <c r="K28"/>
  <c r="K61"/>
  <c r="K25"/>
  <c r="K56"/>
  <c r="I40"/>
  <c r="I30"/>
  <c r="H23"/>
  <c r="L56"/>
  <c r="G59"/>
  <c r="G58" s="1"/>
  <c r="G47" s="1"/>
  <c r="G40"/>
  <c r="L27"/>
  <c r="L25" s="1"/>
  <c r="L16" s="1"/>
  <c r="L15" s="1"/>
  <c r="I55"/>
  <c r="M27"/>
  <c r="M25" s="1"/>
  <c r="M16" s="1"/>
  <c r="M15" s="1"/>
  <c r="G30" l="1"/>
  <c r="G23" s="1"/>
  <c r="G22" s="1"/>
  <c r="G16" s="1"/>
  <c r="K60"/>
  <c r="I59"/>
  <c r="K59" s="1"/>
  <c r="I39"/>
  <c r="I38" s="1"/>
  <c r="I37" s="1"/>
  <c r="K40"/>
  <c r="I18"/>
  <c r="I54"/>
  <c r="K55"/>
  <c r="G39"/>
  <c r="I23"/>
  <c r="H22"/>
  <c r="G18" l="1"/>
  <c r="K30"/>
  <c r="K18" s="1"/>
  <c r="K39"/>
  <c r="I58"/>
  <c r="I22"/>
  <c r="K23"/>
  <c r="I53"/>
  <c r="I52" s="1"/>
  <c r="K54"/>
  <c r="G38"/>
  <c r="H16"/>
  <c r="K52" l="1"/>
  <c r="I51"/>
  <c r="K58"/>
  <c r="I16"/>
  <c r="K16" s="1"/>
  <c r="K22"/>
  <c r="K53"/>
  <c r="G37"/>
  <c r="K38"/>
  <c r="H15"/>
  <c r="I50" l="1"/>
  <c r="K51"/>
  <c r="M51" s="1"/>
  <c r="K37"/>
  <c r="G15"/>
  <c r="K50" l="1"/>
  <c r="M50" s="1"/>
  <c r="I49"/>
  <c r="K49" l="1"/>
  <c r="I48"/>
  <c r="K48" l="1"/>
  <c r="I47"/>
  <c r="K47" l="1"/>
  <c r="I15"/>
  <c r="K15" s="1"/>
</calcChain>
</file>

<file path=xl/sharedStrings.xml><?xml version="1.0" encoding="utf-8"?>
<sst xmlns="http://schemas.openxmlformats.org/spreadsheetml/2006/main" count="285" uniqueCount="66">
  <si>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</si>
  <si>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</si>
  <si>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</si>
  <si>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</si>
  <si>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</si>
  <si>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</si>
  <si>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</si>
  <si>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</si>
  <si>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</si>
  <si>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</si>
  <si>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</si>
  <si>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</si>
  <si>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</si>
  <si>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</si>
  <si>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</si>
  <si>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</si>
  <si>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</si>
  <si>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</si>
  <si>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</si>
  <si>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</si>
  <si>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</si>
  <si>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</si>
  <si>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</si>
  <si>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</si>
  <si>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</si>
  <si>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</si>
  <si>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</si>
  <si>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</si>
  <si>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</si>
  <si>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</si>
  <si>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</si>
  <si>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</si>
  <si>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</si>
  <si>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</si>
  <si>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</si>
  <si>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</si>
  <si>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</si>
  <si>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</si>
  <si>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</si>
  <si>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</si>
  <si>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</si>
  <si>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</si>
  <si>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</si>
  <si>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</si>
  <si>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</si>
  <si>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</si>
  <si>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</si>
  <si>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</si>
  <si>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</si>
  <si>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</si>
  <si>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</si>
  <si>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</si>
  <si>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</si>
  <si>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</si>
  <si>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</si>
  <si>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</si>
  <si>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990 11 00</t>
  </si>
  <si>
    <t>990 11 02</t>
  </si>
  <si>
    <t>990 11 03</t>
  </si>
  <si>
    <t>990 11 04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</si>
  <si>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</si>
  <si>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110 00 00</t>
  </si>
  <si>
    <t>110 04 00</t>
  </si>
  <si>
    <t>Мероприятия в сфере информационно-коммуникационных технологий и связи</t>
  </si>
  <si>
    <t>110 04 46</t>
  </si>
  <si>
    <t>Отчет об исполнении бюджета за 1 полугодие 2015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</si>
</sst>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5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topLeftCell="A61" workbookViewId="0">
      <selection activeCell="A67" sqref="A67:A69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99"/>
      <c r="B2" s="99"/>
      <c r="C2" s="99"/>
      <c r="D2" s="99"/>
      <c r="E2" s="99"/>
      <c r="F2" s="99"/>
    </row>
    <row r="3" spans="1:14" ht="36.75" hidden="1" customHeight="1">
      <c r="A3" s="100"/>
      <c r="B3" s="100"/>
      <c r="C3" s="100"/>
      <c r="D3" s="100"/>
      <c r="E3" s="100"/>
      <c r="F3" s="100"/>
      <c r="G3" s="4"/>
      <c r="H3" s="4"/>
    </row>
    <row r="4" spans="1:14" ht="36.75" hidden="1" customHeight="1">
      <c r="A4" s="100"/>
      <c r="B4" s="100"/>
      <c r="C4" s="100"/>
      <c r="D4" s="100"/>
      <c r="E4" s="100"/>
      <c r="F4" s="100"/>
    </row>
    <row r="5" spans="1:14" ht="36.75" hidden="1" customHeight="1">
      <c r="A5" s="99"/>
      <c r="B5" s="99"/>
      <c r="C5" s="99"/>
      <c r="D5" s="99"/>
      <c r="E5" s="99"/>
      <c r="F5" s="99"/>
    </row>
    <row r="6" spans="1:14" ht="36.75" hidden="1" customHeight="1">
      <c r="A6" s="100"/>
      <c r="B6" s="100"/>
      <c r="C6" s="100"/>
      <c r="D6" s="100"/>
      <c r="E6" s="100"/>
      <c r="F6" s="100"/>
    </row>
    <row r="7" spans="1:14" ht="12.75" customHeight="1">
      <c r="A7" s="101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ht="12.7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 ht="32.25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7.25" customHeight="1">
      <c r="A10" s="103" t="s">
        <v>17</v>
      </c>
      <c r="B10" s="106" t="s">
        <v>7</v>
      </c>
      <c r="C10" s="106" t="s">
        <v>8</v>
      </c>
      <c r="D10" s="106" t="s">
        <v>9</v>
      </c>
      <c r="E10" s="96" t="s">
        <v>1</v>
      </c>
      <c r="F10" s="96" t="s">
        <v>2</v>
      </c>
      <c r="G10" s="109" t="s">
        <v>55</v>
      </c>
      <c r="H10" s="115"/>
      <c r="I10" s="109" t="s">
        <v>53</v>
      </c>
      <c r="J10" s="115"/>
      <c r="K10" s="109" t="s">
        <v>52</v>
      </c>
      <c r="L10" s="110"/>
      <c r="M10" s="110"/>
      <c r="N10" s="111"/>
    </row>
    <row r="11" spans="1:14" ht="39" customHeight="1" thickBot="1">
      <c r="A11" s="104"/>
      <c r="B11" s="107"/>
      <c r="C11" s="107"/>
      <c r="D11" s="107"/>
      <c r="E11" s="97"/>
      <c r="F11" s="97"/>
      <c r="G11" s="116"/>
      <c r="H11" s="117"/>
      <c r="I11" s="116"/>
      <c r="J11" s="117"/>
      <c r="K11" s="112"/>
      <c r="L11" s="113"/>
      <c r="M11" s="113"/>
      <c r="N11" s="114"/>
    </row>
    <row r="12" spans="1:14" ht="21" customHeight="1">
      <c r="A12" s="104"/>
      <c r="B12" s="107"/>
      <c r="C12" s="107"/>
      <c r="D12" s="107"/>
      <c r="E12" s="97"/>
      <c r="F12" s="97"/>
      <c r="G12" s="96" t="s">
        <v>18</v>
      </c>
      <c r="H12" s="96" t="s">
        <v>54</v>
      </c>
      <c r="I12" s="96" t="s">
        <v>18</v>
      </c>
      <c r="J12" s="96" t="s">
        <v>54</v>
      </c>
      <c r="K12" s="96" t="s">
        <v>18</v>
      </c>
      <c r="L12" s="118" t="s">
        <v>15</v>
      </c>
      <c r="M12" s="121" t="s">
        <v>15</v>
      </c>
      <c r="N12" s="96" t="s">
        <v>54</v>
      </c>
    </row>
    <row r="13" spans="1:14" ht="62.25" customHeight="1" thickBot="1">
      <c r="A13" s="104"/>
      <c r="B13" s="107"/>
      <c r="C13" s="107"/>
      <c r="D13" s="107"/>
      <c r="E13" s="97"/>
      <c r="F13" s="97"/>
      <c r="G13" s="97"/>
      <c r="H13" s="97"/>
      <c r="I13" s="97"/>
      <c r="J13" s="97"/>
      <c r="K13" s="97"/>
      <c r="L13" s="119"/>
      <c r="M13" s="122"/>
      <c r="N13" s="97"/>
    </row>
    <row r="14" spans="1:14" ht="36.75" hidden="1" customHeight="1">
      <c r="A14" s="105"/>
      <c r="B14" s="108"/>
      <c r="C14" s="108"/>
      <c r="D14" s="108"/>
      <c r="E14" s="98"/>
      <c r="F14" s="98"/>
      <c r="G14" s="90"/>
      <c r="H14" s="90"/>
      <c r="I14" s="90"/>
      <c r="J14" s="90"/>
      <c r="K14" s="90"/>
      <c r="L14" s="120"/>
      <c r="M14" s="123"/>
      <c r="N14" s="90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126469</v>
      </c>
      <c r="H15" s="42">
        <f>SUM(H16+H47+H37)</f>
        <v>0</v>
      </c>
      <c r="I15" s="42">
        <f>SUM(I16+I47+I37)</f>
        <v>52541</v>
      </c>
      <c r="J15" s="42">
        <f>SUM(J16+J47+J37)</f>
        <v>0</v>
      </c>
      <c r="K15" s="41">
        <f>SUM(I15/G15)*100</f>
        <v>41.544568234112702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46</v>
      </c>
      <c r="C16" s="43" t="s">
        <v>10</v>
      </c>
      <c r="D16" s="44" t="s">
        <v>11</v>
      </c>
      <c r="E16" s="39"/>
      <c r="F16" s="40"/>
      <c r="G16" s="45">
        <f>SUM(G22)</f>
        <v>67663</v>
      </c>
      <c r="H16" s="45">
        <f>SUM(H22)</f>
        <v>0</v>
      </c>
      <c r="I16" s="45">
        <f>SUM(I22)</f>
        <v>28378</v>
      </c>
      <c r="J16" s="45">
        <f>SUM(J22)</f>
        <v>0</v>
      </c>
      <c r="K16" s="41">
        <f>SUM(I16/G16)*100</f>
        <v>41.940203656355763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67661</v>
      </c>
      <c r="H18" s="59">
        <f>SUM(H20+H27+H30)</f>
        <v>813</v>
      </c>
      <c r="I18" s="59">
        <f>SUM(I20+I27+I30)</f>
        <v>28827</v>
      </c>
      <c r="J18" s="59">
        <f>SUM(J20+J27+J30)</f>
        <v>813</v>
      </c>
      <c r="K18" s="58">
        <f>SUM(K20+K27+K30)</f>
        <v>896.65148911298763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41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46</v>
      </c>
      <c r="C22" s="61" t="s">
        <v>10</v>
      </c>
      <c r="D22" s="62" t="s">
        <v>11</v>
      </c>
      <c r="E22" s="63" t="s">
        <v>19</v>
      </c>
      <c r="F22" s="72"/>
      <c r="G22" s="74">
        <f>SUM(G23)</f>
        <v>67663</v>
      </c>
      <c r="H22" s="74">
        <f>SUM(H23)</f>
        <v>0</v>
      </c>
      <c r="I22" s="74">
        <f>SUM(I23)</f>
        <v>28378</v>
      </c>
      <c r="J22" s="74">
        <f>SUM(J23)</f>
        <v>0</v>
      </c>
      <c r="K22" s="73">
        <f>SUM(I22/G22)*100</f>
        <v>41.940203656355763</v>
      </c>
      <c r="L22" s="11"/>
      <c r="M22" s="11"/>
      <c r="N22" s="75"/>
    </row>
    <row r="23" spans="1:14" ht="48" thickBot="1">
      <c r="A23" s="53" t="s">
        <v>24</v>
      </c>
      <c r="B23" s="61" t="s">
        <v>46</v>
      </c>
      <c r="C23" s="61" t="s">
        <v>10</v>
      </c>
      <c r="D23" s="62" t="s">
        <v>11</v>
      </c>
      <c r="E23" s="63" t="s">
        <v>56</v>
      </c>
      <c r="F23" s="57"/>
      <c r="G23" s="23">
        <f>SUM(G24+G27+G30)</f>
        <v>67663</v>
      </c>
      <c r="H23" s="23">
        <f>SUM(H24+H27+H30)</f>
        <v>0</v>
      </c>
      <c r="I23" s="23">
        <f>SUM(I24+I27+I30)</f>
        <v>28378</v>
      </c>
      <c r="J23" s="23"/>
      <c r="K23" s="73">
        <f t="shared" ref="K23:K31" si="0">SUM(I23/G23)*100</f>
        <v>41.940203656355763</v>
      </c>
      <c r="L23" s="11"/>
      <c r="M23" s="11"/>
      <c r="N23" s="75"/>
    </row>
    <row r="24" spans="1:14" ht="32.25" thickBot="1">
      <c r="A24" s="46" t="s">
        <v>4</v>
      </c>
      <c r="B24" s="61" t="s">
        <v>46</v>
      </c>
      <c r="C24" s="61" t="s">
        <v>10</v>
      </c>
      <c r="D24" s="62" t="s">
        <v>11</v>
      </c>
      <c r="E24" s="63" t="s">
        <v>57</v>
      </c>
      <c r="F24" s="50"/>
      <c r="G24" s="76">
        <f t="shared" ref="G24:I25" si="1">SUM(G25)</f>
        <v>815</v>
      </c>
      <c r="H24" s="76"/>
      <c r="I24" s="76">
        <f t="shared" si="1"/>
        <v>364</v>
      </c>
      <c r="J24" s="76"/>
      <c r="K24" s="73">
        <f t="shared" si="0"/>
        <v>44.662576687116562</v>
      </c>
      <c r="L24" s="18"/>
      <c r="M24" s="18"/>
      <c r="N24" s="75"/>
    </row>
    <row r="25" spans="1:14" ht="95.25" thickBot="1">
      <c r="A25" s="67" t="s">
        <v>25</v>
      </c>
      <c r="B25" s="77" t="s">
        <v>46</v>
      </c>
      <c r="C25" s="77" t="s">
        <v>10</v>
      </c>
      <c r="D25" s="78" t="s">
        <v>11</v>
      </c>
      <c r="E25" s="63" t="s">
        <v>57</v>
      </c>
      <c r="F25" s="68" t="s">
        <v>22</v>
      </c>
      <c r="G25" s="70">
        <f t="shared" si="1"/>
        <v>815</v>
      </c>
      <c r="H25" s="70"/>
      <c r="I25" s="70">
        <f t="shared" si="1"/>
        <v>364</v>
      </c>
      <c r="J25" s="23"/>
      <c r="K25" s="73">
        <f t="shared" si="0"/>
        <v>44.662576687116562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43</v>
      </c>
      <c r="B26" s="47" t="s">
        <v>46</v>
      </c>
      <c r="C26" s="47" t="s">
        <v>10</v>
      </c>
      <c r="D26" s="48" t="s">
        <v>11</v>
      </c>
      <c r="E26" s="63" t="s">
        <v>57</v>
      </c>
      <c r="F26" s="50" t="s">
        <v>47</v>
      </c>
      <c r="G26" s="76">
        <v>815</v>
      </c>
      <c r="H26" s="76"/>
      <c r="I26" s="76">
        <v>364</v>
      </c>
      <c r="J26" s="76"/>
      <c r="K26" s="73">
        <f t="shared" si="0"/>
        <v>44.662576687116562</v>
      </c>
      <c r="L26" s="24"/>
      <c r="M26" s="18"/>
      <c r="N26" s="75"/>
    </row>
    <row r="27" spans="1:14" ht="32.25" thickBot="1">
      <c r="A27" s="46" t="s">
        <v>5</v>
      </c>
      <c r="B27" s="47" t="s">
        <v>46</v>
      </c>
      <c r="C27" s="47" t="s">
        <v>10</v>
      </c>
      <c r="D27" s="48" t="s">
        <v>11</v>
      </c>
      <c r="E27" s="49" t="s">
        <v>58</v>
      </c>
      <c r="F27" s="50"/>
      <c r="G27" s="76">
        <f t="shared" ref="G27:I28" si="2">SUM(G28)</f>
        <v>1344</v>
      </c>
      <c r="H27" s="76"/>
      <c r="I27" s="76">
        <f t="shared" si="2"/>
        <v>561</v>
      </c>
      <c r="J27" s="76"/>
      <c r="K27" s="73">
        <f t="shared" si="0"/>
        <v>41.741071428571431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46</v>
      </c>
      <c r="C28" s="54" t="s">
        <v>10</v>
      </c>
      <c r="D28" s="55" t="s">
        <v>11</v>
      </c>
      <c r="E28" s="49" t="s">
        <v>58</v>
      </c>
      <c r="F28" s="57" t="s">
        <v>22</v>
      </c>
      <c r="G28" s="23">
        <f t="shared" si="2"/>
        <v>1344</v>
      </c>
      <c r="H28" s="23"/>
      <c r="I28" s="23">
        <f t="shared" si="2"/>
        <v>561</v>
      </c>
      <c r="J28" s="23"/>
      <c r="K28" s="73">
        <f t="shared" si="0"/>
        <v>41.741071428571431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43</v>
      </c>
      <c r="B29" s="50" t="s">
        <v>46</v>
      </c>
      <c r="C29" s="47" t="s">
        <v>10</v>
      </c>
      <c r="D29" s="48" t="s">
        <v>11</v>
      </c>
      <c r="E29" s="49" t="s">
        <v>58</v>
      </c>
      <c r="F29" s="50" t="s">
        <v>47</v>
      </c>
      <c r="G29" s="76">
        <v>1344</v>
      </c>
      <c r="H29" s="76"/>
      <c r="I29" s="76">
        <v>561</v>
      </c>
      <c r="J29" s="76"/>
      <c r="K29" s="73">
        <f t="shared" si="0"/>
        <v>41.741071428571431</v>
      </c>
      <c r="L29" s="21"/>
      <c r="M29" s="21"/>
      <c r="N29" s="75"/>
    </row>
    <row r="30" spans="1:14" thickBot="1">
      <c r="A30" s="46" t="s">
        <v>26</v>
      </c>
      <c r="B30" s="47" t="s">
        <v>46</v>
      </c>
      <c r="C30" s="47" t="s">
        <v>10</v>
      </c>
      <c r="D30" s="48" t="s">
        <v>11</v>
      </c>
      <c r="E30" s="49" t="s">
        <v>59</v>
      </c>
      <c r="F30" s="50"/>
      <c r="G30" s="76">
        <f>SUM(G31+G33+G35)</f>
        <v>65504</v>
      </c>
      <c r="H30" s="76">
        <f>SUM(H31+H33+H35)</f>
        <v>0</v>
      </c>
      <c r="I30" s="76">
        <f>SUM(I31+I33+I35)</f>
        <v>27453</v>
      </c>
      <c r="J30" s="76">
        <f>SUM(J31+J33+J35)</f>
        <v>0</v>
      </c>
      <c r="K30" s="73">
        <f t="shared" si="0"/>
        <v>41.910417684416217</v>
      </c>
      <c r="L30" s="24"/>
      <c r="M30" s="18"/>
      <c r="N30" s="75"/>
    </row>
    <row r="31" spans="1:14" ht="95.25" thickBot="1">
      <c r="A31" s="53" t="s">
        <v>25</v>
      </c>
      <c r="B31" s="54" t="s">
        <v>46</v>
      </c>
      <c r="C31" s="54" t="s">
        <v>10</v>
      </c>
      <c r="D31" s="55" t="s">
        <v>11</v>
      </c>
      <c r="E31" s="49" t="s">
        <v>59</v>
      </c>
      <c r="F31" s="57" t="s">
        <v>22</v>
      </c>
      <c r="G31" s="23">
        <f>SUM(G32)</f>
        <v>52777</v>
      </c>
      <c r="H31" s="23">
        <f>SUM(H32)</f>
        <v>0</v>
      </c>
      <c r="I31" s="23">
        <f>SUM(I32)</f>
        <v>22338</v>
      </c>
      <c r="J31" s="23">
        <f>SUM(J32)</f>
        <v>0</v>
      </c>
      <c r="K31" s="73">
        <f t="shared" si="0"/>
        <v>42.325255319552078</v>
      </c>
      <c r="L31" s="29"/>
      <c r="M31" s="11"/>
      <c r="N31" s="75"/>
    </row>
    <row r="32" spans="1:14" ht="32.25" thickBot="1">
      <c r="A32" s="46" t="s">
        <v>43</v>
      </c>
      <c r="B32" s="50" t="s">
        <v>46</v>
      </c>
      <c r="C32" s="47" t="s">
        <v>10</v>
      </c>
      <c r="D32" s="48" t="s">
        <v>11</v>
      </c>
      <c r="E32" s="49" t="s">
        <v>59</v>
      </c>
      <c r="F32" s="50" t="s">
        <v>47</v>
      </c>
      <c r="G32" s="75">
        <f>40448+11932+62+190+145</f>
        <v>52777</v>
      </c>
      <c r="H32" s="75"/>
      <c r="I32" s="75">
        <f>17429+4623+78+105+103</f>
        <v>22338</v>
      </c>
      <c r="J32" s="75"/>
      <c r="K32" s="75">
        <f t="shared" ref="K32:K38" si="3">SUM(I32/G32)*100</f>
        <v>42.325255319552078</v>
      </c>
      <c r="L32" s="24"/>
      <c r="M32" s="18"/>
      <c r="N32" s="75"/>
    </row>
    <row r="33" spans="1:14" ht="32.25" thickBot="1">
      <c r="A33" s="46" t="s">
        <v>27</v>
      </c>
      <c r="B33" s="47" t="s">
        <v>46</v>
      </c>
      <c r="C33" s="47" t="s">
        <v>10</v>
      </c>
      <c r="D33" s="48" t="s">
        <v>11</v>
      </c>
      <c r="E33" s="49" t="s">
        <v>59</v>
      </c>
      <c r="F33" s="50" t="s">
        <v>28</v>
      </c>
      <c r="G33" s="76">
        <f>SUM(G34)</f>
        <v>12172</v>
      </c>
      <c r="H33" s="76"/>
      <c r="I33" s="76">
        <f>SUM(I34)</f>
        <v>4907</v>
      </c>
      <c r="J33" s="76"/>
      <c r="K33" s="75">
        <f t="shared" si="3"/>
        <v>40.313835031219192</v>
      </c>
      <c r="L33" s="24"/>
      <c r="M33" s="18"/>
      <c r="N33" s="75"/>
    </row>
    <row r="34" spans="1:14" ht="48" thickBot="1">
      <c r="A34" s="46" t="s">
        <v>44</v>
      </c>
      <c r="B34" s="47" t="s">
        <v>46</v>
      </c>
      <c r="C34" s="47" t="s">
        <v>10</v>
      </c>
      <c r="D34" s="48" t="s">
        <v>11</v>
      </c>
      <c r="E34" s="49" t="s">
        <v>59</v>
      </c>
      <c r="F34" s="50" t="s">
        <v>48</v>
      </c>
      <c r="G34" s="76">
        <f>625+540+939+104+1675+4491+70+663+3065</f>
        <v>12172</v>
      </c>
      <c r="H34" s="76"/>
      <c r="I34" s="76">
        <f>220+486+419+54+599+1717+201+1211</f>
        <v>4907</v>
      </c>
      <c r="J34" s="76"/>
      <c r="K34" s="75">
        <f t="shared" si="3"/>
        <v>40.313835031219192</v>
      </c>
      <c r="L34" s="24"/>
      <c r="M34" s="18"/>
      <c r="N34" s="75"/>
    </row>
    <row r="35" spans="1:14" thickBot="1">
      <c r="A35" s="46" t="s">
        <v>29</v>
      </c>
      <c r="B35" s="47" t="s">
        <v>46</v>
      </c>
      <c r="C35" s="47" t="s">
        <v>10</v>
      </c>
      <c r="D35" s="48" t="s">
        <v>11</v>
      </c>
      <c r="E35" s="49" t="s">
        <v>59</v>
      </c>
      <c r="F35" s="50" t="s">
        <v>30</v>
      </c>
      <c r="G35" s="76">
        <f>SUM(G36)</f>
        <v>555</v>
      </c>
      <c r="H35" s="76"/>
      <c r="I35" s="76">
        <f>SUM(I36)</f>
        <v>208</v>
      </c>
      <c r="J35" s="76"/>
      <c r="K35" s="75">
        <f t="shared" si="3"/>
        <v>37.477477477477478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45</v>
      </c>
      <c r="B36" s="47" t="s">
        <v>46</v>
      </c>
      <c r="C36" s="47" t="s">
        <v>10</v>
      </c>
      <c r="D36" s="48" t="s">
        <v>11</v>
      </c>
      <c r="E36" s="49" t="s">
        <v>59</v>
      </c>
      <c r="F36" s="50" t="s">
        <v>49</v>
      </c>
      <c r="G36" s="76">
        <f>463+32+60</f>
        <v>555</v>
      </c>
      <c r="H36" s="76"/>
      <c r="I36" s="76">
        <f>181+5+22</f>
        <v>208</v>
      </c>
      <c r="J36" s="76"/>
      <c r="K36" s="75">
        <f t="shared" si="3"/>
        <v>37.477477477477478</v>
      </c>
      <c r="L36" s="31"/>
      <c r="M36" s="18"/>
      <c r="N36" s="75"/>
    </row>
    <row r="37" spans="1:14" ht="63.75" thickBot="1">
      <c r="A37" s="36" t="s">
        <v>42</v>
      </c>
      <c r="B37" s="43" t="s">
        <v>51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19920</v>
      </c>
      <c r="H37" s="42"/>
      <c r="I37" s="42">
        <f t="shared" si="4"/>
        <v>9396</v>
      </c>
      <c r="J37" s="42"/>
      <c r="K37" s="41">
        <f t="shared" si="3"/>
        <v>47.168674698795179</v>
      </c>
      <c r="L37" s="32"/>
      <c r="M37" s="19"/>
      <c r="N37" s="41"/>
    </row>
    <row r="38" spans="1:14" thickBot="1">
      <c r="A38" s="46" t="s">
        <v>23</v>
      </c>
      <c r="B38" s="47" t="s">
        <v>51</v>
      </c>
      <c r="C38" s="47" t="s">
        <v>10</v>
      </c>
      <c r="D38" s="48" t="s">
        <v>31</v>
      </c>
      <c r="E38" s="49" t="s">
        <v>19</v>
      </c>
      <c r="F38" s="57"/>
      <c r="G38" s="23">
        <f t="shared" si="4"/>
        <v>19920</v>
      </c>
      <c r="H38" s="23"/>
      <c r="I38" s="23">
        <f t="shared" si="4"/>
        <v>9396</v>
      </c>
      <c r="J38" s="23"/>
      <c r="K38" s="75">
        <f t="shared" si="3"/>
        <v>47.168674698795179</v>
      </c>
      <c r="L38" s="33"/>
      <c r="M38" s="11"/>
      <c r="N38" s="22"/>
    </row>
    <row r="39" spans="1:14" ht="48" thickBot="1">
      <c r="A39" s="53" t="s">
        <v>24</v>
      </c>
      <c r="B39" s="54" t="s">
        <v>51</v>
      </c>
      <c r="C39" s="54" t="s">
        <v>10</v>
      </c>
      <c r="D39" s="55" t="s">
        <v>31</v>
      </c>
      <c r="E39" s="56" t="s">
        <v>56</v>
      </c>
      <c r="F39" s="80"/>
      <c r="G39" s="76">
        <f t="shared" si="4"/>
        <v>19920</v>
      </c>
      <c r="H39" s="76"/>
      <c r="I39" s="76">
        <f t="shared" si="4"/>
        <v>9396</v>
      </c>
      <c r="J39" s="76"/>
      <c r="K39" s="75">
        <f t="shared" ref="K39:K45" si="5">SUM(I39/G39)*100</f>
        <v>47.168674698795179</v>
      </c>
      <c r="L39" s="31"/>
      <c r="M39" s="18"/>
      <c r="N39" s="75"/>
    </row>
    <row r="40" spans="1:14" thickBot="1">
      <c r="A40" s="46" t="s">
        <v>26</v>
      </c>
      <c r="B40" s="47" t="s">
        <v>51</v>
      </c>
      <c r="C40" s="47" t="s">
        <v>10</v>
      </c>
      <c r="D40" s="48" t="s">
        <v>31</v>
      </c>
      <c r="E40" s="49" t="s">
        <v>59</v>
      </c>
      <c r="F40" s="50"/>
      <c r="G40" s="76">
        <f>SUM(G41+G43+G45)</f>
        <v>19920</v>
      </c>
      <c r="H40" s="76"/>
      <c r="I40" s="76">
        <f>SUM(I41+I43+I45)</f>
        <v>9396</v>
      </c>
      <c r="J40" s="76"/>
      <c r="K40" s="75">
        <f t="shared" si="5"/>
        <v>47.168674698795179</v>
      </c>
      <c r="L40" s="24"/>
      <c r="M40" s="18"/>
      <c r="N40" s="75"/>
    </row>
    <row r="41" spans="1:14" ht="95.25" thickBot="1">
      <c r="A41" s="53" t="s">
        <v>25</v>
      </c>
      <c r="B41" s="50" t="s">
        <v>51</v>
      </c>
      <c r="C41" s="47" t="s">
        <v>10</v>
      </c>
      <c r="D41" s="48" t="s">
        <v>31</v>
      </c>
      <c r="E41" s="49" t="s">
        <v>59</v>
      </c>
      <c r="F41" s="50" t="s">
        <v>22</v>
      </c>
      <c r="G41" s="23">
        <f>SUM(G42)</f>
        <v>13049</v>
      </c>
      <c r="H41" s="23"/>
      <c r="I41" s="23">
        <f>SUM(I42)</f>
        <v>5353</v>
      </c>
      <c r="J41" s="23"/>
      <c r="K41" s="75">
        <f t="shared" si="5"/>
        <v>41.022300559429844</v>
      </c>
      <c r="L41" s="29"/>
      <c r="M41" s="11"/>
      <c r="N41" s="22"/>
    </row>
    <row r="42" spans="1:14" ht="32.25" thickBot="1">
      <c r="A42" s="46" t="s">
        <v>43</v>
      </c>
      <c r="B42" s="54" t="s">
        <v>51</v>
      </c>
      <c r="C42" s="54" t="s">
        <v>10</v>
      </c>
      <c r="D42" s="55" t="s">
        <v>31</v>
      </c>
      <c r="E42" s="49" t="s">
        <v>59</v>
      </c>
      <c r="F42" s="57" t="s">
        <v>47</v>
      </c>
      <c r="G42" s="76">
        <f>9963+2939+35+35+77</f>
        <v>13049</v>
      </c>
      <c r="H42" s="76"/>
      <c r="I42" s="76">
        <f>4239+1114</f>
        <v>5353</v>
      </c>
      <c r="J42" s="76"/>
      <c r="K42" s="75">
        <f t="shared" si="5"/>
        <v>41.022300559429844</v>
      </c>
      <c r="L42" s="24"/>
      <c r="M42" s="18"/>
      <c r="N42" s="75"/>
    </row>
    <row r="43" spans="1:14" ht="32.25" thickBot="1">
      <c r="A43" s="46" t="s">
        <v>27</v>
      </c>
      <c r="B43" s="47" t="s">
        <v>51</v>
      </c>
      <c r="C43" s="47" t="s">
        <v>10</v>
      </c>
      <c r="D43" s="48" t="s">
        <v>31</v>
      </c>
      <c r="E43" s="49" t="s">
        <v>59</v>
      </c>
      <c r="F43" s="50" t="s">
        <v>28</v>
      </c>
      <c r="G43" s="76">
        <f>SUM(G44)</f>
        <v>6840</v>
      </c>
      <c r="H43" s="76"/>
      <c r="I43" s="76">
        <f>SUM(I44)</f>
        <v>4041</v>
      </c>
      <c r="J43" s="76"/>
      <c r="K43" s="75">
        <f t="shared" si="5"/>
        <v>59.078947368421055</v>
      </c>
      <c r="L43" s="24"/>
      <c r="M43" s="18"/>
      <c r="N43" s="75"/>
    </row>
    <row r="44" spans="1:14" ht="48" thickBot="1">
      <c r="A44" s="46" t="s">
        <v>44</v>
      </c>
      <c r="B44" s="47" t="s">
        <v>51</v>
      </c>
      <c r="C44" s="47" t="s">
        <v>10</v>
      </c>
      <c r="D44" s="48" t="s">
        <v>31</v>
      </c>
      <c r="E44" s="49" t="s">
        <v>59</v>
      </c>
      <c r="F44" s="50" t="s">
        <v>48</v>
      </c>
      <c r="G44" s="76">
        <f>137+59+28+7+4430+1807+372</f>
        <v>6840</v>
      </c>
      <c r="H44" s="76"/>
      <c r="I44" s="76">
        <f>4+47+4+4+3172+663+147</f>
        <v>4041</v>
      </c>
      <c r="J44" s="76"/>
      <c r="K44" s="75">
        <f t="shared" si="5"/>
        <v>59.078947368421055</v>
      </c>
      <c r="L44" s="24"/>
      <c r="M44" s="18"/>
      <c r="N44" s="75"/>
    </row>
    <row r="45" spans="1:14" thickBot="1">
      <c r="A45" s="46" t="s">
        <v>29</v>
      </c>
      <c r="B45" s="47" t="s">
        <v>51</v>
      </c>
      <c r="C45" s="47" t="s">
        <v>10</v>
      </c>
      <c r="D45" s="48" t="s">
        <v>11</v>
      </c>
      <c r="E45" s="49" t="s">
        <v>59</v>
      </c>
      <c r="F45" s="50" t="s">
        <v>30</v>
      </c>
      <c r="G45" s="76">
        <f>SUM(G46)</f>
        <v>31</v>
      </c>
      <c r="H45" s="76"/>
      <c r="I45" s="76">
        <f>SUM(I46)</f>
        <v>2</v>
      </c>
      <c r="J45" s="76"/>
      <c r="K45" s="75">
        <f t="shared" si="5"/>
        <v>6.4516129032258061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45</v>
      </c>
      <c r="B46" s="47" t="s">
        <v>51</v>
      </c>
      <c r="C46" s="47" t="s">
        <v>10</v>
      </c>
      <c r="D46" s="48" t="s">
        <v>11</v>
      </c>
      <c r="E46" s="49" t="s">
        <v>59</v>
      </c>
      <c r="F46" s="50" t="s">
        <v>49</v>
      </c>
      <c r="G46" s="76">
        <f>25+6</f>
        <v>31</v>
      </c>
      <c r="H46" s="76"/>
      <c r="I46" s="76">
        <v>2</v>
      </c>
      <c r="J46" s="76"/>
      <c r="K46" s="75">
        <f>SUM(I46/G46)*100</f>
        <v>6.4516129032258061</v>
      </c>
      <c r="L46" s="31"/>
      <c r="M46" s="18"/>
      <c r="N46" s="75"/>
    </row>
    <row r="47" spans="1:14" ht="19.5" thickBot="1">
      <c r="A47" s="36" t="s">
        <v>6</v>
      </c>
      <c r="B47" s="43" t="s">
        <v>51</v>
      </c>
      <c r="C47" s="43" t="s">
        <v>10</v>
      </c>
      <c r="D47" s="44" t="s">
        <v>0</v>
      </c>
      <c r="E47" s="39"/>
      <c r="F47" s="81"/>
      <c r="G47" s="82">
        <f>SUM(G53+G58)+G48</f>
        <v>38886</v>
      </c>
      <c r="H47" s="82"/>
      <c r="I47" s="82">
        <f>SUM(I53+I58)+I48</f>
        <v>14767</v>
      </c>
      <c r="J47" s="82"/>
      <c r="K47" s="83">
        <f>SUM(I47/G47)*100</f>
        <v>37.975106722213653</v>
      </c>
      <c r="L47" s="34" t="e">
        <f>#REF!+#REF!</f>
        <v>#REF!</v>
      </c>
      <c r="M47" s="13" t="e">
        <f>#REF!+#REF!</f>
        <v>#REF!</v>
      </c>
      <c r="N47" s="83"/>
    </row>
    <row r="48" spans="1:14" ht="63.75" thickBot="1">
      <c r="A48" s="46" t="s">
        <v>60</v>
      </c>
      <c r="B48" s="47" t="s">
        <v>46</v>
      </c>
      <c r="C48" s="47" t="s">
        <v>10</v>
      </c>
      <c r="D48" s="48" t="s">
        <v>0</v>
      </c>
      <c r="E48" s="49" t="s">
        <v>61</v>
      </c>
      <c r="F48" s="50"/>
      <c r="G48" s="76">
        <f t="shared" ref="G48:G51" si="6">SUM(G49)</f>
        <v>1050</v>
      </c>
      <c r="H48" s="75"/>
      <c r="I48" s="76">
        <f t="shared" ref="G48:I56" si="7">SUM(I49)</f>
        <v>0</v>
      </c>
      <c r="J48" s="76"/>
      <c r="K48" s="75">
        <f t="shared" ref="K48" si="8">SUM(I48/G48)*100</f>
        <v>0</v>
      </c>
      <c r="L48" s="75"/>
      <c r="M48" s="75"/>
      <c r="N48" s="75"/>
    </row>
    <row r="49" spans="1:14" ht="32.25" thickBot="1">
      <c r="A49" s="53" t="s">
        <v>33</v>
      </c>
      <c r="B49" s="54" t="s">
        <v>46</v>
      </c>
      <c r="C49" s="54" t="s">
        <v>10</v>
      </c>
      <c r="D49" s="55" t="s">
        <v>0</v>
      </c>
      <c r="E49" s="49" t="s">
        <v>62</v>
      </c>
      <c r="F49" s="57"/>
      <c r="G49" s="23">
        <f t="shared" si="6"/>
        <v>1050</v>
      </c>
      <c r="H49" s="22"/>
      <c r="I49" s="76">
        <f t="shared" si="7"/>
        <v>0</v>
      </c>
      <c r="J49" s="76"/>
      <c r="K49" s="75">
        <f t="shared" ref="K49" si="9">SUM(I49/G49)*100</f>
        <v>0</v>
      </c>
      <c r="L49" s="22"/>
      <c r="M49" s="22"/>
      <c r="N49" s="75"/>
    </row>
    <row r="50" spans="1:14" ht="32.25" thickBot="1">
      <c r="A50" s="46" t="s">
        <v>63</v>
      </c>
      <c r="B50" s="47" t="s">
        <v>46</v>
      </c>
      <c r="C50" s="47" t="s">
        <v>10</v>
      </c>
      <c r="D50" s="48" t="s">
        <v>0</v>
      </c>
      <c r="E50" s="49" t="s">
        <v>64</v>
      </c>
      <c r="F50" s="50"/>
      <c r="G50" s="76">
        <f t="shared" si="6"/>
        <v>1050</v>
      </c>
      <c r="H50" s="75"/>
      <c r="I50" s="76">
        <f t="shared" si="7"/>
        <v>0</v>
      </c>
      <c r="J50" s="76"/>
      <c r="K50" s="75">
        <f t="shared" ref="K50" si="10">SUM(I50/G50)*100</f>
        <v>0</v>
      </c>
      <c r="L50" s="94"/>
      <c r="M50" s="22">
        <f>G50+I50+J50+K50+L50</f>
        <v>1050</v>
      </c>
      <c r="N50" s="22"/>
    </row>
    <row r="51" spans="1:14" ht="32.25" thickBot="1">
      <c r="A51" s="93" t="s">
        <v>27</v>
      </c>
      <c r="B51" s="50" t="s">
        <v>46</v>
      </c>
      <c r="C51" s="47" t="s">
        <v>10</v>
      </c>
      <c r="D51" s="47" t="s">
        <v>0</v>
      </c>
      <c r="E51" s="49" t="s">
        <v>64</v>
      </c>
      <c r="F51" s="50" t="s">
        <v>28</v>
      </c>
      <c r="G51" s="23">
        <f t="shared" si="6"/>
        <v>1050</v>
      </c>
      <c r="H51" s="22"/>
      <c r="I51" s="76">
        <f t="shared" si="7"/>
        <v>0</v>
      </c>
      <c r="J51" s="76"/>
      <c r="K51" s="75">
        <f t="shared" ref="K51" si="11">SUM(I51/G51)*100</f>
        <v>0</v>
      </c>
      <c r="L51" s="94"/>
      <c r="M51" s="22">
        <f>G51+I51+J51+K51+L51</f>
        <v>1050</v>
      </c>
      <c r="N51" s="75"/>
    </row>
    <row r="52" spans="1:14" ht="48" thickBot="1">
      <c r="A52" s="46" t="s">
        <v>44</v>
      </c>
      <c r="B52" s="50" t="s">
        <v>46</v>
      </c>
      <c r="C52" s="47" t="s">
        <v>10</v>
      </c>
      <c r="D52" s="48" t="s">
        <v>0</v>
      </c>
      <c r="E52" s="49" t="s">
        <v>64</v>
      </c>
      <c r="F52" s="57" t="s">
        <v>48</v>
      </c>
      <c r="G52" s="76">
        <v>1050</v>
      </c>
      <c r="H52" s="75"/>
      <c r="I52" s="76">
        <f t="shared" si="7"/>
        <v>0</v>
      </c>
      <c r="J52" s="76"/>
      <c r="K52" s="75">
        <f t="shared" ref="K52" si="12">SUM(I52/G52)*100</f>
        <v>0</v>
      </c>
      <c r="L52" s="95"/>
      <c r="M52" s="75"/>
      <c r="N52" s="75"/>
    </row>
    <row r="53" spans="1:14" ht="48" thickBot="1">
      <c r="A53" s="53" t="s">
        <v>50</v>
      </c>
      <c r="B53" s="54" t="s">
        <v>46</v>
      </c>
      <c r="C53" s="54" t="s">
        <v>10</v>
      </c>
      <c r="D53" s="55" t="s">
        <v>0</v>
      </c>
      <c r="E53" s="84" t="s">
        <v>36</v>
      </c>
      <c r="F53" s="50"/>
      <c r="G53" s="76">
        <f t="shared" si="7"/>
        <v>149</v>
      </c>
      <c r="H53" s="76"/>
      <c r="I53" s="76">
        <f t="shared" si="7"/>
        <v>0</v>
      </c>
      <c r="J53" s="76"/>
      <c r="K53" s="75">
        <f t="shared" ref="K53:K56" si="13">SUM(I53/G53)*100</f>
        <v>0</v>
      </c>
      <c r="L53" s="31"/>
      <c r="M53" s="18"/>
      <c r="N53" s="75"/>
    </row>
    <row r="54" spans="1:14" ht="32.25" thickBot="1">
      <c r="A54" s="46" t="s">
        <v>33</v>
      </c>
      <c r="B54" s="47" t="s">
        <v>46</v>
      </c>
      <c r="C54" s="47" t="s">
        <v>10</v>
      </c>
      <c r="D54" s="48" t="s">
        <v>0</v>
      </c>
      <c r="E54" s="49" t="s">
        <v>37</v>
      </c>
      <c r="F54" s="50"/>
      <c r="G54" s="76">
        <f t="shared" si="7"/>
        <v>149</v>
      </c>
      <c r="H54" s="76"/>
      <c r="I54" s="76">
        <f t="shared" si="7"/>
        <v>0</v>
      </c>
      <c r="J54" s="76"/>
      <c r="K54" s="75">
        <f t="shared" si="13"/>
        <v>0</v>
      </c>
      <c r="L54" s="21"/>
      <c r="M54" s="21"/>
      <c r="N54" s="75"/>
    </row>
    <row r="55" spans="1:14" ht="32.25" thickBot="1">
      <c r="A55" s="46" t="s">
        <v>38</v>
      </c>
      <c r="B55" s="47" t="s">
        <v>46</v>
      </c>
      <c r="C55" s="47" t="s">
        <v>10</v>
      </c>
      <c r="D55" s="48" t="s">
        <v>0</v>
      </c>
      <c r="E55" s="49" t="s">
        <v>39</v>
      </c>
      <c r="F55" s="50"/>
      <c r="G55" s="76">
        <f t="shared" si="7"/>
        <v>149</v>
      </c>
      <c r="H55" s="76"/>
      <c r="I55" s="76">
        <f t="shared" si="7"/>
        <v>0</v>
      </c>
      <c r="J55" s="76"/>
      <c r="K55" s="75">
        <f t="shared" si="13"/>
        <v>0</v>
      </c>
      <c r="L55" s="21"/>
      <c r="M55" s="21"/>
      <c r="N55" s="75"/>
    </row>
    <row r="56" spans="1:14" ht="32.25" thickBot="1">
      <c r="A56" s="46" t="s">
        <v>27</v>
      </c>
      <c r="B56" s="85" t="s">
        <v>46</v>
      </c>
      <c r="C56" s="85" t="s">
        <v>10</v>
      </c>
      <c r="D56" s="86" t="s">
        <v>0</v>
      </c>
      <c r="E56" s="84" t="s">
        <v>40</v>
      </c>
      <c r="F56" s="87" t="s">
        <v>28</v>
      </c>
      <c r="G56" s="89">
        <f t="shared" si="7"/>
        <v>149</v>
      </c>
      <c r="H56" s="89"/>
      <c r="I56" s="89">
        <f t="shared" si="7"/>
        <v>0</v>
      </c>
      <c r="J56" s="89"/>
      <c r="K56" s="75">
        <f t="shared" si="13"/>
        <v>0</v>
      </c>
      <c r="L56" s="35" t="e">
        <f>G56-#REF!</f>
        <v>#REF!</v>
      </c>
      <c r="M56" s="14" t="e">
        <f>I56-#REF!</f>
        <v>#REF!</v>
      </c>
      <c r="N56" s="88"/>
    </row>
    <row r="57" spans="1:14" ht="48" thickBot="1">
      <c r="A57" s="46" t="s">
        <v>44</v>
      </c>
      <c r="B57" s="85" t="s">
        <v>46</v>
      </c>
      <c r="C57" s="85" t="s">
        <v>10</v>
      </c>
      <c r="D57" s="86" t="s">
        <v>0</v>
      </c>
      <c r="E57" s="84" t="s">
        <v>40</v>
      </c>
      <c r="F57" s="87" t="s">
        <v>48</v>
      </c>
      <c r="G57" s="76">
        <v>149</v>
      </c>
      <c r="H57" s="76"/>
      <c r="I57" s="76"/>
      <c r="J57" s="76"/>
      <c r="K57" s="75">
        <f>SUM(I57/G57)*100</f>
        <v>0</v>
      </c>
      <c r="L57" s="9"/>
      <c r="M57" s="9"/>
      <c r="N57" s="75"/>
    </row>
    <row r="58" spans="1:14" thickBot="1">
      <c r="A58" s="71" t="s">
        <v>23</v>
      </c>
      <c r="B58" s="61" t="s">
        <v>46</v>
      </c>
      <c r="C58" s="61" t="s">
        <v>10</v>
      </c>
      <c r="D58" s="62" t="s">
        <v>0</v>
      </c>
      <c r="E58" s="63" t="s">
        <v>19</v>
      </c>
      <c r="F58" s="72"/>
      <c r="G58" s="74">
        <f t="shared" ref="G58:I59" si="14">SUM(G59)</f>
        <v>37687</v>
      </c>
      <c r="H58" s="74"/>
      <c r="I58" s="74">
        <f t="shared" si="14"/>
        <v>14767</v>
      </c>
      <c r="J58" s="74"/>
      <c r="K58" s="75">
        <f t="shared" ref="K58:K64" si="15">SUM(I58/G58)*100</f>
        <v>39.183272746570438</v>
      </c>
      <c r="L58" s="11"/>
      <c r="M58" s="11"/>
      <c r="N58" s="73"/>
    </row>
    <row r="59" spans="1:14" ht="32.25" thickBot="1">
      <c r="A59" s="46" t="s">
        <v>33</v>
      </c>
      <c r="B59" s="47" t="s">
        <v>46</v>
      </c>
      <c r="C59" s="47" t="s">
        <v>10</v>
      </c>
      <c r="D59" s="48" t="s">
        <v>0</v>
      </c>
      <c r="E59" s="63" t="s">
        <v>32</v>
      </c>
      <c r="F59" s="50"/>
      <c r="G59" s="76">
        <f t="shared" si="14"/>
        <v>37687</v>
      </c>
      <c r="H59" s="76"/>
      <c r="I59" s="76">
        <f t="shared" si="14"/>
        <v>14767</v>
      </c>
      <c r="J59" s="76"/>
      <c r="K59" s="75">
        <f t="shared" si="15"/>
        <v>39.183272746570438</v>
      </c>
      <c r="L59" s="21"/>
      <c r="M59" s="21"/>
      <c r="N59" s="75"/>
    </row>
    <row r="60" spans="1:14" ht="32.25" thickBot="1">
      <c r="A60" s="46" t="s">
        <v>34</v>
      </c>
      <c r="B60" s="47" t="s">
        <v>46</v>
      </c>
      <c r="C60" s="47" t="s">
        <v>10</v>
      </c>
      <c r="D60" s="48" t="s">
        <v>0</v>
      </c>
      <c r="E60" s="63" t="s">
        <v>35</v>
      </c>
      <c r="F60" s="50"/>
      <c r="G60" s="76">
        <f>SUM(G61+G63)</f>
        <v>37687</v>
      </c>
      <c r="H60" s="76"/>
      <c r="I60" s="76">
        <f>SUM(I61+I63)</f>
        <v>14767</v>
      </c>
      <c r="J60" s="76"/>
      <c r="K60" s="75">
        <f t="shared" si="15"/>
        <v>39.183272746570438</v>
      </c>
      <c r="L60" s="21"/>
      <c r="M60" s="21"/>
      <c r="N60" s="75"/>
    </row>
    <row r="61" spans="1:14" ht="95.25" thickBot="1">
      <c r="A61" s="53" t="s">
        <v>25</v>
      </c>
      <c r="B61" s="50" t="s">
        <v>46</v>
      </c>
      <c r="C61" s="47" t="s">
        <v>10</v>
      </c>
      <c r="D61" s="48" t="s">
        <v>0</v>
      </c>
      <c r="E61" s="49" t="s">
        <v>35</v>
      </c>
      <c r="F61" s="50" t="s">
        <v>22</v>
      </c>
      <c r="G61" s="23">
        <f>SUM(G62)</f>
        <v>28674</v>
      </c>
      <c r="H61" s="23"/>
      <c r="I61" s="23">
        <f>SUM(I62)</f>
        <v>11577</v>
      </c>
      <c r="J61" s="23"/>
      <c r="K61" s="75">
        <f t="shared" si="15"/>
        <v>40.374555346306757</v>
      </c>
      <c r="L61" s="29"/>
      <c r="M61" s="11"/>
      <c r="N61" s="22"/>
    </row>
    <row r="62" spans="1:14" ht="32.25" thickBot="1">
      <c r="A62" s="46" t="s">
        <v>43</v>
      </c>
      <c r="B62" s="54" t="s">
        <v>46</v>
      </c>
      <c r="C62" s="54" t="s">
        <v>10</v>
      </c>
      <c r="D62" s="55" t="s">
        <v>0</v>
      </c>
      <c r="E62" s="49" t="s">
        <v>35</v>
      </c>
      <c r="F62" s="57" t="s">
        <v>47</v>
      </c>
      <c r="G62" s="76">
        <f>28509+165</f>
        <v>28674</v>
      </c>
      <c r="H62" s="76"/>
      <c r="I62" s="76">
        <f>11571+6</f>
        <v>11577</v>
      </c>
      <c r="J62" s="76"/>
      <c r="K62" s="75">
        <f t="shared" si="15"/>
        <v>40.374555346306757</v>
      </c>
      <c r="L62" s="24"/>
      <c r="M62" s="18"/>
      <c r="N62" s="75"/>
    </row>
    <row r="63" spans="1:14" ht="32.25" thickBot="1">
      <c r="A63" s="46" t="s">
        <v>27</v>
      </c>
      <c r="B63" s="47" t="s">
        <v>46</v>
      </c>
      <c r="C63" s="47" t="s">
        <v>10</v>
      </c>
      <c r="D63" s="48" t="s">
        <v>0</v>
      </c>
      <c r="E63" s="49" t="s">
        <v>35</v>
      </c>
      <c r="F63" s="50" t="s">
        <v>28</v>
      </c>
      <c r="G63" s="76">
        <f>SUM(G64)</f>
        <v>9013</v>
      </c>
      <c r="H63" s="76"/>
      <c r="I63" s="76">
        <f>SUM(I64)</f>
        <v>3190</v>
      </c>
      <c r="J63" s="76"/>
      <c r="K63" s="75">
        <f t="shared" si="15"/>
        <v>35.393320758903805</v>
      </c>
      <c r="L63" s="24"/>
      <c r="M63" s="18"/>
      <c r="N63" s="75"/>
    </row>
    <row r="64" spans="1:14" ht="48" thickBot="1">
      <c r="A64" s="46" t="s">
        <v>44</v>
      </c>
      <c r="B64" s="47" t="s">
        <v>46</v>
      </c>
      <c r="C64" s="47" t="s">
        <v>10</v>
      </c>
      <c r="D64" s="48" t="s">
        <v>0</v>
      </c>
      <c r="E64" s="49" t="s">
        <v>35</v>
      </c>
      <c r="F64" s="50" t="s">
        <v>48</v>
      </c>
      <c r="G64" s="76">
        <f>517+580+214+43+566+830+2000+4263</f>
        <v>9013</v>
      </c>
      <c r="H64" s="76"/>
      <c r="I64" s="76">
        <f>229+353+103+22+162+249+317+1755</f>
        <v>3190</v>
      </c>
      <c r="J64" s="76"/>
      <c r="K64" s="75">
        <f t="shared" si="15"/>
        <v>35.393320758903805</v>
      </c>
      <c r="L64" s="24"/>
      <c r="M64" s="18"/>
      <c r="N64" s="75"/>
    </row>
    <row r="65" spans="1:14" ht="15.75">
      <c r="A65" s="91"/>
      <c r="B65" s="55"/>
      <c r="C65" s="55"/>
      <c r="D65" s="55"/>
      <c r="E65" s="92"/>
      <c r="F65" s="55"/>
      <c r="G65" s="79"/>
      <c r="H65" s="79"/>
      <c r="I65" s="79"/>
      <c r="J65" s="79"/>
      <c r="K65" s="79"/>
      <c r="L65" s="33"/>
      <c r="M65" s="11"/>
      <c r="N65" s="79"/>
    </row>
    <row r="66" spans="1:14">
      <c r="I66" s="9"/>
      <c r="J66" s="9"/>
      <c r="K66" s="9"/>
      <c r="L66" s="9"/>
      <c r="M66" s="9"/>
      <c r="N66" s="9"/>
    </row>
    <row r="67" spans="1:14">
      <c r="I67" s="9"/>
      <c r="J67" s="9"/>
      <c r="K67" s="9"/>
      <c r="L67" s="9"/>
      <c r="M67" s="9"/>
      <c r="N67" s="9"/>
    </row>
    <row r="68" spans="1:14">
      <c r="I68" s="9"/>
      <c r="J68" s="9"/>
      <c r="K68" s="9"/>
      <c r="L68" s="9"/>
      <c r="M68" s="9"/>
      <c r="N68" s="9"/>
    </row>
    <row r="69" spans="1:14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14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14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14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14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14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14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14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14" ht="12.75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14" ht="12.75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14" ht="12.75">
      <c r="A79" s="1"/>
      <c r="B79" s="1"/>
      <c r="C79" s="1"/>
      <c r="D79" s="1"/>
      <c r="E79" s="1"/>
      <c r="F79" s="1"/>
      <c r="I79" s="9"/>
      <c r="J79" s="9"/>
      <c r="K79" s="9"/>
      <c r="L79" s="9"/>
      <c r="M79" s="9"/>
      <c r="N79" s="9"/>
    </row>
    <row r="80" spans="1:14">
      <c r="I80" s="9"/>
      <c r="J80" s="9"/>
      <c r="K80" s="1"/>
    </row>
    <row r="81" spans="9:11">
      <c r="I81" s="9"/>
      <c r="J81" s="9"/>
      <c r="K81" s="1"/>
    </row>
    <row r="82" spans="9:11">
      <c r="I82" s="9"/>
      <c r="J82" s="9"/>
      <c r="K82" s="1"/>
    </row>
    <row r="83" spans="9:11">
      <c r="I83" s="9"/>
      <c r="J83" s="9"/>
      <c r="K83" s="1"/>
    </row>
    <row r="84" spans="9:11">
      <c r="I84" s="9"/>
      <c r="J84" s="9"/>
      <c r="K84" s="1"/>
    </row>
    <row r="85" spans="9:11">
      <c r="I85" s="9"/>
      <c r="J85" s="9"/>
      <c r="K85" s="1"/>
    </row>
    <row r="86" spans="9:11">
      <c r="I86" s="9"/>
      <c r="J86" s="9"/>
      <c r="K86" s="1"/>
    </row>
    <row r="87" spans="9:11">
      <c r="I87" s="9"/>
      <c r="J87" s="9"/>
      <c r="K87" s="1"/>
    </row>
    <row r="88" spans="9:11">
      <c r="I88" s="9"/>
      <c r="J88" s="9"/>
      <c r="K88" s="1"/>
    </row>
    <row r="89" spans="9:11">
      <c r="I89" s="9"/>
      <c r="J89" s="9"/>
      <c r="K89" s="1"/>
    </row>
    <row r="90" spans="9:11">
      <c r="I90" s="9"/>
      <c r="J90" s="9"/>
      <c r="K90" s="1"/>
    </row>
    <row r="91" spans="9:11">
      <c r="I91" s="9"/>
      <c r="J91" s="9"/>
      <c r="K91" s="1"/>
    </row>
    <row r="92" spans="9:11">
      <c r="I92" s="9"/>
      <c r="J92" s="9"/>
      <c r="K92" s="1"/>
    </row>
    <row r="93" spans="9:11">
      <c r="I93" s="9"/>
      <c r="J93" s="9"/>
      <c r="K93" s="1"/>
    </row>
    <row r="94" spans="9:11">
      <c r="I94" s="9"/>
      <c r="J94" s="9"/>
      <c r="K94" s="1"/>
    </row>
    <row r="95" spans="9:11">
      <c r="I95" s="9"/>
      <c r="J95" s="9"/>
      <c r="K95" s="1"/>
    </row>
    <row r="96" spans="9:11">
      <c r="I96" s="9"/>
      <c r="J96" s="9"/>
      <c r="K96" s="1"/>
    </row>
    <row r="97" spans="9:11">
      <c r="I97" s="9"/>
      <c r="J97" s="9"/>
      <c r="K97" s="1"/>
    </row>
    <row r="98" spans="9:11">
      <c r="I98" s="9"/>
      <c r="J98" s="9"/>
      <c r="K98" s="1"/>
    </row>
    <row r="99" spans="9:11">
      <c r="I99" s="9"/>
      <c r="J99" s="9"/>
      <c r="K99" s="1"/>
    </row>
    <row r="100" spans="9:11">
      <c r="I100" s="9"/>
      <c r="J100" s="9"/>
      <c r="K100" s="1"/>
    </row>
    <row r="101" spans="9:11">
      <c r="I101" s="9"/>
      <c r="J101" s="9"/>
      <c r="K101" s="1"/>
    </row>
    <row r="102" spans="9:11">
      <c r="I102" s="9"/>
      <c r="J102" s="9"/>
      <c r="K102" s="1"/>
    </row>
    <row r="103" spans="9:11">
      <c r="I103" s="9"/>
      <c r="J103" s="9"/>
      <c r="K103" s="1"/>
    </row>
    <row r="104" spans="9:11">
      <c r="I104" s="9"/>
      <c r="J104" s="9"/>
      <c r="K104" s="1"/>
    </row>
    <row r="105" spans="9:11">
      <c r="I105" s="9"/>
      <c r="J105" s="9"/>
      <c r="K105" s="1"/>
    </row>
    <row r="106" spans="9:11">
      <c r="I106" s="9"/>
      <c r="J106" s="9"/>
      <c r="K106" s="1"/>
    </row>
    <row r="107" spans="9:11">
      <c r="I107" s="9"/>
      <c r="J107" s="9"/>
      <c r="K107" s="1"/>
    </row>
    <row r="108" spans="9:11">
      <c r="I108" s="9"/>
      <c r="J108" s="9"/>
      <c r="K108" s="1"/>
    </row>
    <row r="109" spans="9:11">
      <c r="I109" s="9"/>
      <c r="J109" s="9"/>
      <c r="K109" s="1"/>
    </row>
    <row r="110" spans="9:11">
      <c r="I110" s="9"/>
      <c r="J110" s="9"/>
      <c r="K110" s="1"/>
    </row>
    <row r="111" spans="9:11">
      <c r="I111" s="9"/>
      <c r="J111" s="9"/>
      <c r="K111" s="1"/>
    </row>
    <row r="112" spans="9:11">
      <c r="I112" s="9"/>
      <c r="J112" s="9"/>
      <c r="K112" s="1"/>
    </row>
    <row r="113" spans="9:11">
      <c r="I113" s="9"/>
      <c r="J113" s="9"/>
      <c r="K113" s="1"/>
    </row>
    <row r="114" spans="9:11">
      <c r="I114" s="9"/>
      <c r="J114" s="9"/>
      <c r="K114" s="1"/>
    </row>
    <row r="115" spans="9:11">
      <c r="I115" s="9"/>
      <c r="J115" s="9"/>
      <c r="K115" s="1"/>
    </row>
    <row r="116" spans="9:11">
      <c r="I116" s="9"/>
      <c r="J116" s="9"/>
      <c r="K116" s="1"/>
    </row>
    <row r="117" spans="9:11">
      <c r="I117" s="9"/>
      <c r="J117" s="9"/>
      <c r="K117" s="1"/>
    </row>
    <row r="118" spans="9:11">
      <c r="I118" s="9"/>
      <c r="J118" s="9"/>
      <c r="K118" s="1"/>
    </row>
    <row r="119" spans="9:11">
      <c r="I119" s="9"/>
      <c r="J119" s="9"/>
      <c r="K119" s="1"/>
    </row>
    <row r="120" spans="9:11">
      <c r="I120" s="9"/>
      <c r="J120" s="9"/>
      <c r="K120" s="1"/>
    </row>
    <row r="121" spans="9:11">
      <c r="I121" s="9"/>
      <c r="J121" s="9"/>
      <c r="K121" s="1"/>
    </row>
    <row r="122" spans="9:11">
      <c r="I122" s="9"/>
      <c r="J122" s="9"/>
      <c r="K122" s="1"/>
    </row>
    <row r="123" spans="9:11">
      <c r="I123" s="9"/>
      <c r="J123" s="9"/>
      <c r="K123" s="1"/>
    </row>
    <row r="124" spans="9:11">
      <c r="I124" s="9"/>
      <c r="J124" s="9"/>
      <c r="K124" s="1"/>
    </row>
    <row r="125" spans="9:11">
      <c r="I125" s="9"/>
      <c r="J125" s="9"/>
      <c r="K125" s="1"/>
    </row>
    <row r="126" spans="9:11">
      <c r="I126" s="9"/>
      <c r="J126" s="9"/>
      <c r="K126" s="1"/>
    </row>
    <row r="127" spans="9:11">
      <c r="I127" s="9"/>
      <c r="J127" s="9"/>
      <c r="K127" s="1"/>
    </row>
    <row r="128" spans="9:11">
      <c r="I128" s="9"/>
      <c r="J128" s="9"/>
      <c r="K128" s="1"/>
    </row>
    <row r="129" spans="9:11">
      <c r="I129" s="9"/>
      <c r="J129" s="9"/>
      <c r="K129" s="1"/>
    </row>
    <row r="130" spans="9:11">
      <c r="I130" s="9"/>
      <c r="J130" s="9"/>
      <c r="K130" s="1"/>
    </row>
    <row r="131" spans="9:11">
      <c r="I131" s="9"/>
      <c r="J131" s="9"/>
      <c r="K131" s="1"/>
    </row>
    <row r="132" spans="9:11">
      <c r="I132" s="9"/>
      <c r="J132" s="9"/>
      <c r="K132" s="1"/>
    </row>
    <row r="133" spans="9:11">
      <c r="I133" s="9"/>
      <c r="J133" s="9"/>
      <c r="K133" s="1"/>
    </row>
    <row r="134" spans="9:11">
      <c r="I134" s="9"/>
      <c r="J134" s="9"/>
      <c r="K134" s="1"/>
    </row>
    <row r="135" spans="9:11">
      <c r="I135" s="9"/>
      <c r="J135" s="9"/>
      <c r="K135" s="1"/>
    </row>
    <row r="136" spans="9:11">
      <c r="I136" s="9"/>
      <c r="J136" s="9"/>
      <c r="K136" s="1"/>
    </row>
    <row r="137" spans="9:11">
      <c r="I137" s="9"/>
      <c r="J137" s="9"/>
      <c r="K137" s="1"/>
    </row>
    <row r="138" spans="9:11">
      <c r="I138" s="9"/>
      <c r="J138" s="9"/>
      <c r="K138" s="1"/>
    </row>
    <row r="139" spans="9:11">
      <c r="I139" s="9"/>
      <c r="J139" s="9"/>
      <c r="K139" s="1"/>
    </row>
    <row r="140" spans="9:11">
      <c r="I140" s="9"/>
      <c r="J140" s="9"/>
      <c r="K140" s="1"/>
    </row>
    <row r="141" spans="9:11">
      <c r="I141" s="9"/>
      <c r="J141" s="9"/>
      <c r="K141" s="1"/>
    </row>
    <row r="142" spans="9:11">
      <c r="I142" s="9"/>
      <c r="J142" s="9"/>
      <c r="K142" s="1"/>
    </row>
    <row r="143" spans="9:11">
      <c r="I143" s="9"/>
      <c r="J143" s="9"/>
      <c r="K143" s="1"/>
    </row>
    <row r="144" spans="9:11">
      <c r="I144" s="9"/>
      <c r="J144" s="9"/>
      <c r="K144" s="1"/>
    </row>
    <row r="145" spans="9:11">
      <c r="I145" s="9"/>
      <c r="J145" s="9"/>
      <c r="K145" s="1"/>
    </row>
    <row r="146" spans="9:11">
      <c r="I146" s="9"/>
      <c r="J146" s="9"/>
      <c r="K146" s="1"/>
    </row>
    <row r="147" spans="9:11">
      <c r="I147" s="9"/>
      <c r="J147" s="9"/>
      <c r="K147" s="1"/>
    </row>
    <row r="148" spans="9:11">
      <c r="I148" s="9"/>
      <c r="J148" s="9"/>
      <c r="K148" s="1"/>
    </row>
    <row r="149" spans="9:11">
      <c r="I149" s="9"/>
      <c r="J149" s="9"/>
      <c r="K149" s="1"/>
    </row>
    <row r="150" spans="9:11">
      <c r="I150" s="9"/>
      <c r="J150" s="9"/>
      <c r="K150" s="1"/>
    </row>
    <row r="151" spans="9:11">
      <c r="I151" s="9"/>
      <c r="J151" s="9"/>
      <c r="K151" s="1"/>
    </row>
    <row r="152" spans="9:11">
      <c r="I152" s="9"/>
      <c r="J152" s="9"/>
      <c r="K152" s="1"/>
    </row>
    <row r="153" spans="9:11">
      <c r="I153" s="9"/>
      <c r="J153" s="9"/>
      <c r="K153" s="1"/>
    </row>
    <row r="154" spans="9:11">
      <c r="I154" s="9"/>
      <c r="J154" s="9"/>
      <c r="K154" s="1"/>
    </row>
    <row r="155" spans="9:11">
      <c r="I155" s="9"/>
      <c r="J155" s="9"/>
      <c r="K155" s="1"/>
    </row>
    <row r="156" spans="9:11">
      <c r="I156" s="9"/>
      <c r="J156" s="9"/>
      <c r="K156" s="1"/>
    </row>
    <row r="157" spans="9:11">
      <c r="I157" s="9"/>
      <c r="J157" s="9"/>
      <c r="K157" s="1"/>
    </row>
    <row r="158" spans="9:11">
      <c r="I158" s="9"/>
      <c r="J158" s="9"/>
      <c r="K158" s="1"/>
    </row>
    <row r="159" spans="9:11">
      <c r="I159" s="9"/>
      <c r="J159" s="9"/>
      <c r="K159" s="1"/>
    </row>
    <row r="160" spans="9:11">
      <c r="I160" s="9"/>
      <c r="J160" s="9"/>
      <c r="K160" s="1"/>
    </row>
    <row r="161" spans="9:11">
      <c r="I161" s="9"/>
      <c r="J161" s="9"/>
      <c r="K161" s="1"/>
    </row>
    <row r="162" spans="9:11">
      <c r="I162" s="9"/>
      <c r="J162" s="9"/>
      <c r="K162" s="1"/>
    </row>
    <row r="163" spans="9:11">
      <c r="I163" s="9"/>
      <c r="J163" s="9"/>
      <c r="K163" s="1"/>
    </row>
    <row r="164" spans="9:11">
      <c r="I164" s="9"/>
      <c r="J164" s="9"/>
      <c r="K164" s="1"/>
    </row>
    <row r="165" spans="9:11">
      <c r="I165" s="9"/>
      <c r="J165" s="9"/>
      <c r="K165" s="1"/>
    </row>
    <row r="166" spans="9:11">
      <c r="I166" s="9"/>
      <c r="J166" s="9"/>
      <c r="K166" s="1"/>
    </row>
    <row r="167" spans="9:11">
      <c r="I167" s="9"/>
      <c r="J167" s="9"/>
      <c r="K167" s="1"/>
    </row>
    <row r="168" spans="9:11">
      <c r="I168" s="9"/>
      <c r="J168" s="9"/>
      <c r="K168" s="1"/>
    </row>
    <row r="169" spans="9:11">
      <c r="I169" s="9"/>
      <c r="J169" s="9"/>
      <c r="K169" s="1"/>
    </row>
    <row r="170" spans="9:11">
      <c r="I170" s="9"/>
      <c r="J170" s="9"/>
      <c r="K170" s="1"/>
    </row>
    <row r="171" spans="9:11">
      <c r="I171" s="9"/>
      <c r="J171" s="9"/>
      <c r="K171" s="1"/>
    </row>
    <row r="172" spans="9:11">
      <c r="I172" s="9"/>
      <c r="J172" s="9"/>
      <c r="K172" s="1"/>
    </row>
    <row r="173" spans="9:11">
      <c r="I173" s="9"/>
      <c r="J173" s="9"/>
      <c r="K173" s="1"/>
    </row>
    <row r="174" spans="9:11">
      <c r="I174" s="9"/>
      <c r="J174" s="9"/>
      <c r="K174" s="1"/>
    </row>
    <row r="175" spans="9:11">
      <c r="I175" s="9"/>
      <c r="J175" s="9"/>
      <c r="K175" s="1"/>
    </row>
    <row r="176" spans="9:11">
      <c r="I176" s="9"/>
      <c r="J176" s="9"/>
      <c r="K176" s="1"/>
    </row>
    <row r="177" spans="9:11">
      <c r="I177" s="9"/>
      <c r="J177" s="9"/>
      <c r="K177" s="1"/>
    </row>
    <row r="178" spans="9:11">
      <c r="I178" s="9"/>
      <c r="J178" s="9"/>
      <c r="K178" s="1"/>
    </row>
    <row r="179" spans="9:11">
      <c r="I179" s="9"/>
      <c r="J179" s="9"/>
      <c r="K179" s="1"/>
    </row>
    <row r="180" spans="9:11">
      <c r="I180" s="9"/>
      <c r="J180" s="9"/>
      <c r="K180" s="1"/>
    </row>
    <row r="181" spans="9:11">
      <c r="I181" s="9"/>
      <c r="J181" s="9"/>
      <c r="K181" s="1"/>
    </row>
    <row r="182" spans="9:11">
      <c r="I182" s="9"/>
      <c r="J182" s="9"/>
      <c r="K182" s="1"/>
    </row>
    <row r="183" spans="9:11">
      <c r="I183" s="9"/>
      <c r="J183" s="9"/>
      <c r="K183" s="1"/>
    </row>
    <row r="184" spans="9:11">
      <c r="I184" s="9"/>
      <c r="J184" s="9"/>
      <c r="K184" s="1"/>
    </row>
    <row r="185" spans="9:11">
      <c r="I185" s="9"/>
      <c r="J185" s="9"/>
      <c r="K185" s="1"/>
    </row>
    <row r="186" spans="9:11">
      <c r="I186" s="9"/>
      <c r="J186" s="9"/>
      <c r="K186" s="1"/>
    </row>
    <row r="187" spans="9:11">
      <c r="I187" s="9"/>
      <c r="J187" s="9"/>
      <c r="K187" s="1"/>
    </row>
    <row r="188" spans="9:11">
      <c r="I188" s="9"/>
      <c r="J188" s="9"/>
      <c r="K188" s="1"/>
    </row>
    <row r="189" spans="9:11">
      <c r="I189" s="9"/>
      <c r="J189" s="9"/>
      <c r="K189" s="1"/>
    </row>
    <row r="190" spans="9:11">
      <c r="I190" s="9"/>
      <c r="J190" s="9"/>
      <c r="K190" s="1"/>
    </row>
    <row r="191" spans="9:11">
      <c r="I191" s="9"/>
      <c r="J191" s="9"/>
      <c r="K191" s="1"/>
    </row>
    <row r="192" spans="9:11">
      <c r="I192" s="9"/>
      <c r="J192" s="9"/>
      <c r="K192" s="1"/>
    </row>
    <row r="193" spans="9:11">
      <c r="I193" s="9"/>
      <c r="J193" s="9"/>
      <c r="K193" s="1"/>
    </row>
    <row r="194" spans="9:11">
      <c r="I194" s="9"/>
      <c r="J194" s="9"/>
      <c r="K194" s="1"/>
    </row>
    <row r="195" spans="9:11">
      <c r="I195" s="9"/>
      <c r="J195" s="9"/>
      <c r="K195" s="1"/>
    </row>
    <row r="196" spans="9:11">
      <c r="I196" s="9"/>
      <c r="J196" s="9"/>
      <c r="K196" s="1"/>
    </row>
    <row r="197" spans="9:11">
      <c r="I197" s="9"/>
      <c r="J197" s="9"/>
      <c r="K197" s="1"/>
    </row>
    <row r="198" spans="9:11">
      <c r="I198" s="9"/>
      <c r="J198" s="9"/>
      <c r="K198" s="1"/>
    </row>
    <row r="199" spans="9:11">
      <c r="I199" s="9"/>
      <c r="J199" s="9"/>
      <c r="K199" s="1"/>
    </row>
    <row r="200" spans="9:11">
      <c r="I200" s="9"/>
      <c r="J200" s="9"/>
      <c r="K200" s="1"/>
    </row>
    <row r="201" spans="9:11">
      <c r="I201" s="9"/>
      <c r="J201" s="9"/>
      <c r="K201" s="1"/>
    </row>
    <row r="202" spans="9:11">
      <c r="I202" s="9"/>
      <c r="J202" s="9"/>
      <c r="K202" s="1"/>
    </row>
    <row r="203" spans="9:11">
      <c r="I203" s="9"/>
      <c r="J203" s="9"/>
      <c r="K203" s="1"/>
    </row>
    <row r="204" spans="9:11">
      <c r="I204" s="9"/>
      <c r="J204" s="9"/>
      <c r="K204" s="1"/>
    </row>
    <row r="205" spans="9:11">
      <c r="I205" s="9"/>
      <c r="J205" s="9"/>
      <c r="K205" s="1"/>
    </row>
    <row r="206" spans="9:11">
      <c r="I206" s="9"/>
      <c r="J206" s="9"/>
      <c r="K206" s="1"/>
    </row>
    <row r="207" spans="9:11">
      <c r="I207" s="9"/>
      <c r="J207" s="9"/>
      <c r="K207" s="1"/>
    </row>
    <row r="208" spans="9:11">
      <c r="I208" s="9"/>
      <c r="J208" s="9"/>
      <c r="K208" s="1"/>
    </row>
    <row r="209" spans="9:11">
      <c r="I209" s="9"/>
      <c r="J209" s="9"/>
      <c r="K209" s="1"/>
    </row>
    <row r="210" spans="9:11">
      <c r="I210" s="9"/>
      <c r="J210" s="9"/>
      <c r="K210" s="1"/>
    </row>
    <row r="211" spans="9:11">
      <c r="I211" s="9"/>
      <c r="J211" s="9"/>
      <c r="K211" s="1"/>
    </row>
    <row r="212" spans="9:11">
      <c r="I212" s="9"/>
      <c r="J212" s="9"/>
      <c r="K212" s="1"/>
    </row>
    <row r="213" spans="9:11">
      <c r="I213" s="9"/>
      <c r="J213" s="9"/>
      <c r="K213" s="1"/>
    </row>
    <row r="214" spans="9:11">
      <c r="I214" s="9"/>
      <c r="J214" s="9"/>
      <c r="K214" s="1"/>
    </row>
    <row r="215" spans="9:11">
      <c r="I215" s="9"/>
      <c r="J215" s="9"/>
      <c r="K215" s="1"/>
    </row>
    <row r="216" spans="9:11">
      <c r="I216" s="9"/>
      <c r="J216" s="9"/>
      <c r="K216" s="1"/>
    </row>
    <row r="217" spans="9:11">
      <c r="I217" s="9"/>
      <c r="J217" s="9"/>
      <c r="K217" s="1"/>
    </row>
    <row r="218" spans="9:11">
      <c r="I218" s="9"/>
      <c r="J218" s="9"/>
      <c r="K218" s="1"/>
    </row>
    <row r="219" spans="9:11">
      <c r="I219" s="9"/>
      <c r="J219" s="9"/>
      <c r="K219" s="1"/>
    </row>
    <row r="220" spans="9:11">
      <c r="I220" s="9"/>
      <c r="J220" s="9"/>
      <c r="K220" s="1"/>
    </row>
    <row r="221" spans="9:11">
      <c r="I221" s="9"/>
      <c r="J221" s="9"/>
      <c r="K221" s="1"/>
    </row>
    <row r="222" spans="9:11">
      <c r="I222" s="9"/>
      <c r="J222" s="9"/>
      <c r="K222" s="1"/>
    </row>
    <row r="223" spans="9:11">
      <c r="I223" s="9"/>
      <c r="J223" s="9"/>
      <c r="K223" s="1"/>
    </row>
    <row r="224" spans="9:11">
      <c r="I224" s="9"/>
      <c r="J224" s="9"/>
      <c r="K224" s="1"/>
    </row>
    <row r="225" spans="9:11">
      <c r="I225" s="9"/>
      <c r="J225" s="9"/>
      <c r="K225" s="1"/>
    </row>
    <row r="226" spans="9:11">
      <c r="I226" s="9"/>
      <c r="J226" s="9"/>
      <c r="K226" s="1"/>
    </row>
    <row r="227" spans="9:11">
      <c r="I227" s="9"/>
      <c r="J227" s="9"/>
      <c r="K227" s="1"/>
    </row>
    <row r="228" spans="9:11">
      <c r="I228" s="9"/>
      <c r="J228" s="9"/>
      <c r="K228" s="1"/>
    </row>
    <row r="229" spans="9:11">
      <c r="I229" s="9"/>
      <c r="J229" s="9"/>
      <c r="K229" s="1"/>
    </row>
    <row r="230" spans="9:11">
      <c r="I230" s="9"/>
      <c r="J230" s="9"/>
      <c r="K230" s="1"/>
    </row>
    <row r="231" spans="9:11">
      <c r="I231" s="9"/>
      <c r="J231" s="9"/>
      <c r="K231" s="1"/>
    </row>
    <row r="232" spans="9:11">
      <c r="I232" s="9"/>
      <c r="J232" s="9"/>
      <c r="K232" s="1"/>
    </row>
    <row r="233" spans="9:11">
      <c r="I233" s="9"/>
      <c r="J233" s="9"/>
      <c r="K233" s="1"/>
    </row>
    <row r="234" spans="9:11">
      <c r="I234" s="9"/>
      <c r="J234" s="9"/>
      <c r="K234" s="1"/>
    </row>
    <row r="235" spans="9:11">
      <c r="I235" s="9"/>
      <c r="J235" s="9"/>
      <c r="K235" s="1"/>
    </row>
    <row r="236" spans="9:11">
      <c r="I236" s="9"/>
      <c r="J236" s="9"/>
      <c r="K236" s="1"/>
    </row>
    <row r="237" spans="9:11">
      <c r="I237" s="9"/>
      <c r="J237" s="9"/>
      <c r="K237" s="1"/>
    </row>
    <row r="238" spans="9:11">
      <c r="I238" s="9"/>
      <c r="J238" s="9"/>
      <c r="K238" s="1"/>
    </row>
    <row r="239" spans="9:11">
      <c r="I239" s="9"/>
      <c r="J239" s="9"/>
      <c r="K239" s="1"/>
    </row>
    <row r="240" spans="9:11">
      <c r="I240" s="9"/>
      <c r="J240" s="9"/>
      <c r="K240" s="1"/>
    </row>
    <row r="241" spans="9:11">
      <c r="I241" s="9"/>
      <c r="J241" s="9"/>
      <c r="K241" s="1"/>
    </row>
    <row r="242" spans="9:11">
      <c r="I242" s="9"/>
      <c r="J242" s="9"/>
      <c r="K242" s="1"/>
    </row>
    <row r="243" spans="9:11">
      <c r="I243" s="9"/>
      <c r="J243" s="9"/>
      <c r="K243" s="1"/>
    </row>
    <row r="244" spans="9:11">
      <c r="I244" s="9"/>
      <c r="J244" s="9"/>
      <c r="K244" s="1"/>
    </row>
    <row r="245" spans="9:11">
      <c r="I245" s="9"/>
      <c r="J245" s="9"/>
      <c r="K245" s="1"/>
    </row>
    <row r="246" spans="9:11">
      <c r="I246" s="9"/>
      <c r="J246" s="9"/>
      <c r="K246" s="1"/>
    </row>
    <row r="247" spans="9:11">
      <c r="I247" s="9"/>
      <c r="J247" s="9"/>
      <c r="K247" s="1"/>
    </row>
    <row r="248" spans="9:11">
      <c r="I248" s="9"/>
      <c r="J248" s="9"/>
      <c r="K248" s="1"/>
    </row>
    <row r="249" spans="9:11">
      <c r="I249" s="9"/>
      <c r="J249" s="9"/>
      <c r="K249" s="1"/>
    </row>
    <row r="250" spans="9:11">
      <c r="I250" s="9"/>
      <c r="J250" s="9"/>
      <c r="K250" s="1"/>
    </row>
    <row r="251" spans="9:11">
      <c r="I251" s="9"/>
      <c r="J251" s="9"/>
      <c r="K251" s="1"/>
    </row>
    <row r="252" spans="9:11">
      <c r="I252" s="9"/>
      <c r="J252" s="9"/>
      <c r="K252" s="1"/>
    </row>
    <row r="253" spans="9:11">
      <c r="I253" s="9"/>
      <c r="J253" s="9"/>
      <c r="K253" s="1"/>
    </row>
    <row r="254" spans="9:11">
      <c r="I254" s="9"/>
      <c r="J254" s="9"/>
      <c r="K254" s="1"/>
    </row>
    <row r="255" spans="9:11">
      <c r="I255" s="9"/>
      <c r="J255" s="9"/>
      <c r="K255" s="1"/>
    </row>
    <row r="256" spans="9:11">
      <c r="I256" s="9"/>
      <c r="J256" s="9"/>
      <c r="K256" s="1"/>
    </row>
    <row r="257" spans="9:11">
      <c r="I257" s="9"/>
      <c r="J257" s="9"/>
      <c r="K257" s="1"/>
    </row>
    <row r="258" spans="9:11">
      <c r="I258" s="9"/>
      <c r="J258" s="9"/>
      <c r="K258" s="1"/>
    </row>
    <row r="259" spans="9:11">
      <c r="I259" s="9"/>
      <c r="J259" s="9"/>
      <c r="K259" s="1"/>
    </row>
    <row r="260" spans="9:11">
      <c r="I260" s="9"/>
      <c r="J260" s="9"/>
      <c r="K260" s="1"/>
    </row>
    <row r="261" spans="9:11">
      <c r="I261" s="9"/>
      <c r="J261" s="9"/>
      <c r="K261" s="1"/>
    </row>
    <row r="262" spans="9:11">
      <c r="I262" s="9"/>
      <c r="J262" s="9"/>
      <c r="K262" s="1"/>
    </row>
    <row r="263" spans="9:11">
      <c r="I263" s="9"/>
      <c r="J263" s="9"/>
      <c r="K263" s="1"/>
    </row>
    <row r="264" spans="9:11">
      <c r="I264" s="9"/>
      <c r="J264" s="9"/>
      <c r="K264" s="1"/>
    </row>
    <row r="265" spans="9:11">
      <c r="I265" s="9"/>
      <c r="J265" s="9"/>
      <c r="K265" s="1"/>
    </row>
    <row r="266" spans="9:11">
      <c r="I266" s="9"/>
      <c r="J266" s="9"/>
      <c r="K266" s="1"/>
    </row>
    <row r="267" spans="9:11">
      <c r="I267" s="9"/>
      <c r="J267" s="9"/>
      <c r="K267" s="1"/>
    </row>
    <row r="268" spans="9:11">
      <c r="I268" s="9"/>
      <c r="J268" s="9"/>
      <c r="K268" s="1"/>
    </row>
    <row r="269" spans="9:11">
      <c r="I269" s="9"/>
      <c r="J269" s="9"/>
      <c r="K269" s="1"/>
    </row>
    <row r="270" spans="9:11">
      <c r="I270" s="9"/>
      <c r="J270" s="9"/>
      <c r="K270" s="1"/>
    </row>
    <row r="271" spans="9:11">
      <c r="I271" s="9"/>
      <c r="J271" s="9"/>
      <c r="K271" s="1"/>
    </row>
    <row r="272" spans="9:11">
      <c r="I272" s="9"/>
      <c r="J272" s="9"/>
      <c r="K272" s="1"/>
    </row>
    <row r="273" spans="9:11">
      <c r="I273" s="9"/>
      <c r="J273" s="9"/>
      <c r="K273" s="1"/>
    </row>
    <row r="274" spans="9:11">
      <c r="I274" s="9"/>
      <c r="J274" s="9"/>
      <c r="K274" s="1"/>
    </row>
    <row r="275" spans="9:11">
      <c r="I275" s="9"/>
      <c r="J275" s="9"/>
      <c r="K275" s="1"/>
    </row>
    <row r="276" spans="9:11">
      <c r="I276" s="9"/>
      <c r="J276" s="9"/>
      <c r="K276" s="1"/>
    </row>
    <row r="277" spans="9:11">
      <c r="I277" s="9"/>
      <c r="J277" s="9"/>
      <c r="K277" s="1"/>
    </row>
    <row r="278" spans="9:11">
      <c r="I278" s="9"/>
      <c r="J278" s="9"/>
      <c r="K278" s="1"/>
    </row>
    <row r="279" spans="9:11">
      <c r="I279" s="9"/>
      <c r="J279" s="9"/>
      <c r="K279" s="1"/>
    </row>
    <row r="280" spans="9:11">
      <c r="I280" s="9"/>
      <c r="J280" s="9"/>
      <c r="K280" s="1"/>
    </row>
    <row r="281" spans="9:11">
      <c r="I281" s="9"/>
      <c r="J281" s="9"/>
      <c r="K281" s="1"/>
    </row>
    <row r="282" spans="9:11">
      <c r="I282" s="9"/>
      <c r="J282" s="9"/>
      <c r="K282" s="1"/>
    </row>
    <row r="283" spans="9:11">
      <c r="I283" s="9"/>
      <c r="J283" s="9"/>
      <c r="K283" s="1"/>
    </row>
    <row r="284" spans="9:11">
      <c r="I284" s="9"/>
      <c r="J284" s="9"/>
      <c r="K284" s="1"/>
    </row>
    <row r="285" spans="9:11">
      <c r="I285" s="9"/>
      <c r="J285" s="9"/>
      <c r="K285" s="1"/>
    </row>
    <row r="286" spans="9:11">
      <c r="I286" s="9"/>
      <c r="J286" s="9"/>
      <c r="K286" s="1"/>
    </row>
    <row r="287" spans="9:11">
      <c r="I287" s="9"/>
      <c r="J287" s="9"/>
      <c r="K287" s="1"/>
    </row>
    <row r="288" spans="9:11">
      <c r="I288" s="9"/>
      <c r="J288" s="9"/>
      <c r="K288" s="1"/>
    </row>
    <row r="289" spans="9:11">
      <c r="I289" s="9"/>
      <c r="J289" s="9"/>
      <c r="K289" s="1"/>
    </row>
    <row r="290" spans="9:11">
      <c r="I290" s="9"/>
      <c r="J290" s="9"/>
      <c r="K290" s="1"/>
    </row>
    <row r="291" spans="9:11">
      <c r="I291" s="9"/>
      <c r="J291" s="9"/>
      <c r="K291" s="1"/>
    </row>
    <row r="292" spans="9:11">
      <c r="I292" s="9"/>
      <c r="J292" s="9"/>
      <c r="K292" s="1"/>
    </row>
    <row r="293" spans="9:11">
      <c r="I293" s="9"/>
      <c r="J293" s="9"/>
      <c r="K293" s="1"/>
    </row>
    <row r="294" spans="9:11">
      <c r="I294" s="9"/>
      <c r="J294" s="9"/>
      <c r="K294" s="1"/>
    </row>
    <row r="295" spans="9:11">
      <c r="I295" s="9"/>
      <c r="J295" s="9"/>
      <c r="K295" s="1"/>
    </row>
    <row r="296" spans="9:11">
      <c r="I296" s="9"/>
      <c r="J296" s="9"/>
      <c r="K296" s="1"/>
    </row>
    <row r="297" spans="9:11">
      <c r="I297" s="9"/>
      <c r="J297" s="9"/>
      <c r="K297" s="1"/>
    </row>
    <row r="298" spans="9:11">
      <c r="I298" s="9"/>
      <c r="J298" s="9"/>
      <c r="K298" s="1"/>
    </row>
    <row r="299" spans="9:11">
      <c r="I299" s="9"/>
      <c r="J299" s="9"/>
      <c r="K299" s="1"/>
    </row>
    <row r="300" spans="9:11">
      <c r="I300" s="9"/>
      <c r="J300" s="9"/>
      <c r="K300" s="1"/>
    </row>
    <row r="301" spans="9:11">
      <c r="I301" s="9"/>
      <c r="J301" s="9"/>
      <c r="K301" s="1"/>
    </row>
    <row r="302" spans="9:11">
      <c r="I302" s="9"/>
      <c r="J302" s="9"/>
      <c r="K302" s="1"/>
    </row>
    <row r="303" spans="9:11">
      <c r="I303" s="9"/>
      <c r="J303" s="9"/>
      <c r="K303" s="1"/>
    </row>
    <row r="304" spans="9:11">
      <c r="I304" s="9"/>
      <c r="J304" s="9"/>
      <c r="K304" s="1"/>
    </row>
    <row r="305" spans="9:11">
      <c r="I305" s="9"/>
      <c r="J305" s="9"/>
      <c r="K305" s="1"/>
    </row>
    <row r="306" spans="9:11">
      <c r="I306" s="9"/>
      <c r="J306" s="9"/>
      <c r="K306" s="1"/>
    </row>
    <row r="307" spans="9:11">
      <c r="I307" s="9"/>
      <c r="J307" s="9"/>
      <c r="K307" s="1"/>
    </row>
    <row r="308" spans="9:11">
      <c r="I308" s="9"/>
      <c r="J308" s="9"/>
      <c r="K308" s="1"/>
    </row>
    <row r="309" spans="9:11">
      <c r="I309" s="9"/>
      <c r="J309" s="9"/>
      <c r="K309" s="1"/>
    </row>
    <row r="310" spans="9:11">
      <c r="I310" s="9"/>
      <c r="J310" s="9"/>
      <c r="K310" s="1"/>
    </row>
    <row r="311" spans="9:11">
      <c r="I311" s="9"/>
      <c r="J311" s="9"/>
      <c r="K311" s="1"/>
    </row>
    <row r="312" spans="9:11">
      <c r="I312" s="9"/>
      <c r="J312" s="9"/>
      <c r="K312" s="1"/>
    </row>
    <row r="313" spans="9:11">
      <c r="I313" s="9"/>
      <c r="J313" s="9"/>
      <c r="K313" s="1"/>
    </row>
    <row r="314" spans="9:11">
      <c r="I314" s="9"/>
      <c r="J314" s="9"/>
      <c r="K314" s="1"/>
    </row>
    <row r="315" spans="9:11">
      <c r="I315" s="9"/>
      <c r="J315" s="9"/>
      <c r="K315" s="1"/>
    </row>
    <row r="316" spans="9:11">
      <c r="I316" s="9"/>
      <c r="J316" s="9"/>
      <c r="K316" s="1"/>
    </row>
    <row r="317" spans="9:11">
      <c r="I317" s="9"/>
      <c r="J317" s="9"/>
      <c r="K317" s="1"/>
    </row>
    <row r="318" spans="9:11">
      <c r="I318" s="9"/>
      <c r="J318" s="9"/>
      <c r="K318" s="1"/>
    </row>
    <row r="319" spans="9:11">
      <c r="I319" s="9"/>
      <c r="J319" s="9"/>
      <c r="K319" s="1"/>
    </row>
    <row r="320" spans="9:11">
      <c r="I320" s="9"/>
      <c r="J320" s="9"/>
      <c r="K320" s="1"/>
    </row>
    <row r="321" spans="9:11">
      <c r="I321" s="9"/>
      <c r="J321" s="9"/>
      <c r="K321" s="1"/>
    </row>
    <row r="322" spans="9:11">
      <c r="I322" s="9"/>
      <c r="J322" s="9"/>
      <c r="K322" s="1"/>
    </row>
    <row r="323" spans="9:11">
      <c r="I323" s="9"/>
      <c r="J323" s="9"/>
      <c r="K323" s="1"/>
    </row>
    <row r="324" spans="9:11">
      <c r="I324" s="9"/>
      <c r="J324" s="9"/>
      <c r="K324" s="1"/>
    </row>
    <row r="325" spans="9:11">
      <c r="I325" s="9"/>
      <c r="J325" s="9"/>
      <c r="K325" s="1"/>
    </row>
    <row r="326" spans="9:11">
      <c r="I326" s="9"/>
      <c r="J326" s="9"/>
      <c r="K326" s="1"/>
    </row>
    <row r="327" spans="9:11">
      <c r="I327" s="9"/>
      <c r="J327" s="9"/>
      <c r="K327" s="1"/>
    </row>
    <row r="328" spans="9:11">
      <c r="I328" s="9"/>
      <c r="J328" s="9"/>
      <c r="K328" s="1"/>
    </row>
    <row r="329" spans="9:11">
      <c r="I329" s="9"/>
      <c r="J329" s="9"/>
      <c r="K329" s="1"/>
    </row>
    <row r="330" spans="9:11">
      <c r="I330" s="9"/>
      <c r="J330" s="9"/>
      <c r="K330" s="1"/>
    </row>
    <row r="331" spans="9:11">
      <c r="I331" s="9"/>
      <c r="J331" s="9"/>
      <c r="K331" s="1"/>
    </row>
    <row r="332" spans="9:11">
      <c r="I332" s="9"/>
      <c r="J332" s="9"/>
      <c r="K332" s="1"/>
    </row>
    <row r="333" spans="9:11">
      <c r="I333" s="9"/>
      <c r="J333" s="9"/>
      <c r="K333" s="1"/>
    </row>
    <row r="334" spans="9:11">
      <c r="I334" s="9"/>
      <c r="J334" s="9"/>
      <c r="K334" s="1"/>
    </row>
    <row r="335" spans="9:11">
      <c r="I335" s="9"/>
      <c r="J335" s="9"/>
      <c r="K335" s="1"/>
    </row>
    <row r="336" spans="9:11">
      <c r="I336" s="9"/>
      <c r="J336" s="9"/>
      <c r="K336" s="1"/>
    </row>
    <row r="337" spans="9:11">
      <c r="I337" s="9"/>
      <c r="J337" s="9"/>
      <c r="K337" s="1"/>
    </row>
    <row r="338" spans="9:11">
      <c r="I338" s="9"/>
      <c r="J338" s="9"/>
      <c r="K338" s="1"/>
    </row>
    <row r="339" spans="9:11">
      <c r="I339" s="9"/>
      <c r="J339" s="9"/>
      <c r="K339" s="1"/>
    </row>
    <row r="340" spans="9:11">
      <c r="I340" s="9"/>
      <c r="J340" s="9"/>
      <c r="K340" s="1"/>
    </row>
    <row r="341" spans="9:11">
      <c r="I341" s="9"/>
      <c r="J341" s="9"/>
      <c r="K341" s="1"/>
    </row>
    <row r="342" spans="9:11">
      <c r="I342" s="9"/>
      <c r="J342" s="9"/>
      <c r="K342" s="1"/>
    </row>
    <row r="343" spans="9:11">
      <c r="I343" s="9"/>
      <c r="J343" s="9"/>
      <c r="K343" s="1"/>
    </row>
    <row r="344" spans="9:11">
      <c r="I344" s="9"/>
      <c r="J344" s="9"/>
      <c r="K344" s="1"/>
    </row>
    <row r="345" spans="9:11">
      <c r="I345" s="9"/>
      <c r="J345" s="9"/>
      <c r="K345" s="1"/>
    </row>
    <row r="346" spans="9:11">
      <c r="I346" s="9"/>
      <c r="J346" s="9"/>
      <c r="K346" s="1"/>
    </row>
    <row r="347" spans="9:11">
      <c r="I347" s="9"/>
      <c r="J347" s="9"/>
      <c r="K347" s="1"/>
    </row>
    <row r="348" spans="9:11">
      <c r="I348" s="9"/>
      <c r="J348" s="9"/>
      <c r="K348" s="1"/>
    </row>
    <row r="349" spans="9:11">
      <c r="I349" s="9"/>
      <c r="J349" s="9"/>
      <c r="K349" s="1"/>
    </row>
    <row r="350" spans="9:11">
      <c r="I350" s="9"/>
      <c r="J350" s="9"/>
      <c r="K350" s="1"/>
    </row>
    <row r="351" spans="9:11">
      <c r="I351" s="9"/>
      <c r="J351" s="9"/>
      <c r="K351" s="1"/>
    </row>
    <row r="352" spans="9:11">
      <c r="I352" s="9"/>
      <c r="J352" s="9"/>
      <c r="K352" s="1"/>
    </row>
    <row r="353" spans="9:11">
      <c r="I353" s="9"/>
      <c r="J353" s="9"/>
      <c r="K353" s="1"/>
    </row>
    <row r="354" spans="9:11">
      <c r="I354" s="9"/>
      <c r="J354" s="9"/>
      <c r="K354" s="1"/>
    </row>
    <row r="355" spans="9:11">
      <c r="I355" s="9"/>
      <c r="J355" s="9"/>
      <c r="K355" s="1"/>
    </row>
    <row r="356" spans="9:11">
      <c r="I356" s="9"/>
      <c r="J356" s="9"/>
      <c r="K356" s="1"/>
    </row>
    <row r="357" spans="9:11">
      <c r="I357" s="9"/>
      <c r="J357" s="9"/>
      <c r="K357" s="1"/>
    </row>
    <row r="358" spans="9:11">
      <c r="I358" s="9"/>
      <c r="J358" s="9"/>
      <c r="K358" s="1"/>
    </row>
    <row r="359" spans="9:11">
      <c r="I359" s="9"/>
      <c r="J359" s="9"/>
      <c r="K359" s="1"/>
    </row>
    <row r="360" spans="9:11">
      <c r="I360" s="9"/>
      <c r="J360" s="9"/>
      <c r="K360" s="1"/>
    </row>
    <row r="361" spans="9:11">
      <c r="I361" s="9"/>
      <c r="J361" s="9"/>
      <c r="K361" s="1"/>
    </row>
    <row r="362" spans="9:11">
      <c r="I362" s="9"/>
      <c r="J362" s="9"/>
      <c r="K362" s="1"/>
    </row>
    <row r="363" spans="9:11">
      <c r="I363" s="9"/>
      <c r="J363" s="9"/>
      <c r="K363" s="1"/>
    </row>
    <row r="364" spans="9:11">
      <c r="I364" s="9"/>
      <c r="J364" s="9"/>
      <c r="K364" s="1"/>
    </row>
    <row r="365" spans="9:11">
      <c r="I365" s="9"/>
      <c r="J365" s="9"/>
      <c r="K365" s="1"/>
    </row>
    <row r="366" spans="9:11">
      <c r="I366" s="9"/>
      <c r="J366" s="9"/>
      <c r="K366" s="1"/>
    </row>
    <row r="367" spans="9:11">
      <c r="I367" s="9"/>
      <c r="J367" s="9"/>
      <c r="K367" s="1"/>
    </row>
    <row r="368" spans="9:11">
      <c r="I368" s="9"/>
      <c r="J368" s="9"/>
      <c r="K368" s="1"/>
    </row>
    <row r="369" spans="9:11">
      <c r="I369" s="9"/>
      <c r="J369" s="9"/>
      <c r="K369" s="1"/>
    </row>
    <row r="370" spans="9:11">
      <c r="I370" s="9"/>
      <c r="J370" s="9"/>
      <c r="K370" s="1"/>
    </row>
    <row r="371" spans="9:11">
      <c r="I371" s="9"/>
      <c r="J371" s="9"/>
      <c r="K371" s="1"/>
    </row>
    <row r="372" spans="9:11">
      <c r="I372" s="9"/>
      <c r="J372" s="9"/>
      <c r="K372" s="1"/>
    </row>
    <row r="373" spans="9:11">
      <c r="I373" s="9"/>
      <c r="J373" s="9"/>
      <c r="K373" s="1"/>
    </row>
    <row r="374" spans="9:11">
      <c r="I374" s="9"/>
      <c r="J374" s="9"/>
      <c r="K374" s="1"/>
    </row>
    <row r="375" spans="9:11">
      <c r="I375" s="9"/>
      <c r="J375" s="9"/>
      <c r="K375" s="1"/>
    </row>
    <row r="376" spans="9:11">
      <c r="I376" s="9"/>
      <c r="J376" s="9"/>
      <c r="K376" s="1"/>
    </row>
    <row r="377" spans="9:11">
      <c r="I377" s="9"/>
      <c r="J377" s="9"/>
      <c r="K377" s="1"/>
    </row>
    <row r="378" spans="9:11">
      <c r="I378" s="9"/>
      <c r="J378" s="9"/>
      <c r="K378" s="1"/>
    </row>
    <row r="379" spans="9:11">
      <c r="I379" s="9"/>
      <c r="J379" s="9"/>
      <c r="K379" s="1"/>
    </row>
    <row r="380" spans="9:11">
      <c r="I380" s="9"/>
      <c r="J380" s="9"/>
      <c r="K380" s="1"/>
    </row>
    <row r="381" spans="9:11">
      <c r="I381" s="9"/>
      <c r="J381" s="9"/>
      <c r="K381" s="1"/>
    </row>
    <row r="382" spans="9:11">
      <c r="I382" s="9"/>
      <c r="J382" s="9"/>
      <c r="K382" s="1"/>
    </row>
    <row r="383" spans="9:11">
      <c r="I383" s="9"/>
      <c r="J383" s="9"/>
      <c r="K383" s="1"/>
    </row>
  </sheetData>
  <mergeCells count="23">
    <mergeCell ref="L12:L14"/>
    <mergeCell ref="M12:M14"/>
    <mergeCell ref="I10:J11"/>
    <mergeCell ref="G12:G13"/>
    <mergeCell ref="H12:H13"/>
    <mergeCell ref="I12:I13"/>
    <mergeCell ref="J12:J13"/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2015г.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2015-09-02T06:50:33Z</cp:lastPrinted>
  <dcterms:created xsi:type="dcterms:W3CDTF">2007-01-25T06:11:58Z</dcterms:created>
  <dcterms:modified xsi:type="dcterms:W3CDTF">2016-02-25T10:36:19Z</dcterms:modified>
</cp:coreProperties>
</file>