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2.1\temp\ПРОЕКТ БЮДЖЕТА 2022-2024\2 ЧТЕНИЕ\Пояснительная +Приложения ко 2-му чтению\Пояснительная+приложения\"/>
    </mc:Choice>
  </mc:AlternateContent>
  <bookViews>
    <workbookView xWindow="0" yWindow="0" windowWidth="28800" windowHeight="11535"/>
  </bookViews>
  <sheets>
    <sheet name="реестр по итогам СК" sheetId="10" r:id="rId1"/>
  </sheets>
  <definedNames>
    <definedName name="_GoBack" localSheetId="0">'реестр по итогам СК'!#REF!</definedName>
    <definedName name="Z_016D6096_8F3F_4DAE_9190_FB3CCC59617F_.wvu.PrintArea" localSheetId="0" hidden="1">'реестр по итогам СК'!$A$1:$B$109</definedName>
    <definedName name="Z_016D6096_8F3F_4DAE_9190_FB3CCC59617F_.wvu.PrintTitles" localSheetId="0" hidden="1">'реестр по итогам СК'!$5:$6</definedName>
    <definedName name="Z_016D6096_8F3F_4DAE_9190_FB3CCC59617F_.wvu.Rows" localSheetId="0" hidden="1">'реестр по итогам СК'!$75:$76,'реестр по итогам СК'!$108:$109</definedName>
    <definedName name="Z_08EEBF3C_8F79_4E07_ABD2_DA6BBA77CEBC_.wvu.PrintArea" localSheetId="0" hidden="1">'реестр по итогам СК'!$A$1:$B$109</definedName>
    <definedName name="Z_08EEBF3C_8F79_4E07_ABD2_DA6BBA77CEBC_.wvu.PrintTitles" localSheetId="0" hidden="1">'реестр по итогам СК'!$5:$5</definedName>
    <definedName name="Z_08EEBF3C_8F79_4E07_ABD2_DA6BBA77CEBC_.wvu.Rows" localSheetId="0" hidden="1">'реестр по итогам СК'!$10:$23,'реестр по итогам СК'!$108:$109</definedName>
    <definedName name="Z_0BDB3968_64B6_4CA8_B59F_A8A04CE65D37_.wvu.PrintArea" localSheetId="0" hidden="1">'реестр по итогам СК'!$A$1:$B$109</definedName>
    <definedName name="Z_0BDB3968_64B6_4CA8_B59F_A8A04CE65D37_.wvu.PrintTitles" localSheetId="0" hidden="1">'реестр по итогам СК'!$5:$5</definedName>
    <definedName name="Z_2F40303D_E8E2_444C_986F_1A98CB97DE69_.wvu.PrintArea" localSheetId="0" hidden="1">'реестр по итогам СК'!$A$1:$B$109</definedName>
    <definedName name="Z_2F40303D_E8E2_444C_986F_1A98CB97DE69_.wvu.PrintTitles" localSheetId="0" hidden="1">'реестр по итогам СК'!$5:$5</definedName>
    <definedName name="Z_2F40303D_E8E2_444C_986F_1A98CB97DE69_.wvu.Rows" localSheetId="0" hidden="1">'реестр по итогам СК'!$10:$23,'реестр по итогам СК'!$108:$109</definedName>
    <definedName name="Z_6E809A77_2E59_4A85_A434_F5DC262B5790_.wvu.PrintArea" localSheetId="0" hidden="1">'реестр по итогам СК'!$A$1:$B$109</definedName>
    <definedName name="Z_6E809A77_2E59_4A85_A434_F5DC262B5790_.wvu.PrintTitles" localSheetId="0" hidden="1">'реестр по итогам СК'!$5:$6</definedName>
    <definedName name="Z_7F88607F_22C3_4CDF_BB85_DAB90464C2D6_.wvu.PrintArea" localSheetId="0" hidden="1">'реестр по итогам СК'!$A$1:$B$109</definedName>
    <definedName name="Z_7F88607F_22C3_4CDF_BB85_DAB90464C2D6_.wvu.PrintTitles" localSheetId="0" hidden="1">'реестр по итогам СК'!$5:$5</definedName>
    <definedName name="Z_90019AF5_674C_46EF_A37D_1BBAA80D3B0A_.wvu.PrintArea" localSheetId="0" hidden="1">'реестр по итогам СК'!$A$1:$B$109</definedName>
    <definedName name="Z_90019AF5_674C_46EF_A37D_1BBAA80D3B0A_.wvu.PrintTitles" localSheetId="0" hidden="1">'реестр по итогам СК'!$5:$5</definedName>
    <definedName name="Z_90019AF5_674C_46EF_A37D_1BBAA80D3B0A_.wvu.Rows" localSheetId="0" hidden="1">'реестр по итогам СК'!$10:$23,'реестр по итогам СК'!$108:$109</definedName>
    <definedName name="Z_98269DC5_C8DB_412B_A4A1_3CB8EAA089E3_.wvu.PrintArea" localSheetId="0" hidden="1">'реестр по итогам СК'!$A$1:$B$109</definedName>
    <definedName name="Z_98269DC5_C8DB_412B_A4A1_3CB8EAA089E3_.wvu.PrintTitles" localSheetId="0" hidden="1">'реестр по итогам СК'!$5:$5</definedName>
    <definedName name="Z_98269DC5_C8DB_412B_A4A1_3CB8EAA089E3_.wvu.Rows" localSheetId="0" hidden="1">'реестр по итогам СК'!$10:$23,'реестр по итогам СК'!$108:$109</definedName>
    <definedName name="Z_AE083D0A_7877_4174_99CB_5401D686271C_.wvu.PrintArea" localSheetId="0" hidden="1">'реестр по итогам СК'!$A$1:$B$109</definedName>
    <definedName name="Z_AE083D0A_7877_4174_99CB_5401D686271C_.wvu.PrintTitles" localSheetId="0" hidden="1">'реестр по итогам СК'!$5:$6</definedName>
    <definedName name="Z_B89DE9A9_E95D_41EC_8E23_E666B1A0E85E_.wvu.PrintArea" localSheetId="0" hidden="1">'реестр по итогам СК'!$A$1:$B$109</definedName>
    <definedName name="Z_B89DE9A9_E95D_41EC_8E23_E666B1A0E85E_.wvu.PrintTitles" localSheetId="0" hidden="1">'реестр по итогам СК'!$5:$6</definedName>
    <definedName name="Z_B89DE9A9_E95D_41EC_8E23_E666B1A0E85E_.wvu.Rows" localSheetId="0" hidden="1">'реестр по итогам СК'!$25:$30,'реестр по итогам СК'!$75:$76,'реестр по итогам СК'!$108:$109</definedName>
    <definedName name="Z_BC482B08_8529_403B_B528_6A4E23D3DC50_.wvu.PrintArea" localSheetId="0" hidden="1">'реестр по итогам СК'!$A$1:$B$109</definedName>
    <definedName name="Z_BC482B08_8529_403B_B528_6A4E23D3DC50_.wvu.PrintTitles" localSheetId="0" hidden="1">'реестр по итогам СК'!$5:$5</definedName>
    <definedName name="Z_BC482B08_8529_403B_B528_6A4E23D3DC50_.wvu.Rows" localSheetId="0" hidden="1">'реестр по итогам СК'!$10:$23,'реестр по итогам СК'!$108:$109</definedName>
    <definedName name="Z_DC3B44AC_1F14_4F90_87DA_E53383C09AAE_.wvu.PrintArea" localSheetId="0" hidden="1">'реестр по итогам СК'!$A$1:$B$109</definedName>
    <definedName name="Z_DC3B44AC_1F14_4F90_87DA_E53383C09AAE_.wvu.PrintTitles" localSheetId="0" hidden="1">'реестр по итогам СК'!$5:$5</definedName>
    <definedName name="Z_DC3B44AC_1F14_4F90_87DA_E53383C09AAE_.wvu.Rows" localSheetId="0" hidden="1">'реестр по итогам СК'!$10:$23,'реестр по итогам СК'!$108:$109</definedName>
    <definedName name="_xlnm.Print_Titles" localSheetId="0">'реестр по итогам СК'!$5:$6</definedName>
    <definedName name="_xlnm.Print_Area" localSheetId="0">'реестр по итогам СК'!$A$1:$E$107</definedName>
  </definedNames>
  <calcPr calcId="152511"/>
  <customWorkbookViews>
    <customWorkbookView name="Чурашова Марина Геннадьевна - Личное представление" guid="{BC482B08-8529-403B-B528-6A4E23D3DC50}" mergeInterval="0" personalView="1" maximized="1" xWindow="1" yWindow="1" windowWidth="1916" windowHeight="846" activeSheetId="1"/>
    <customWorkbookView name="Зинченко Надежда Викторовна - Личное представление" guid="{90019AF5-674C-46EF-A37D-1BBAA80D3B0A}" mergeInterval="0" personalView="1" maximized="1" xWindow="1" yWindow="1" windowWidth="1436" windowHeight="670" activeSheetId="1"/>
    <customWorkbookView name="Бедункович Марина Александровна - Личное представление" guid="{7F88607F-22C3-4CDF-BB85-DAB90464C2D6}" mergeInterval="0" personalView="1" maximized="1" xWindow="1" yWindow="1" windowWidth="1280" windowHeight="804" activeSheetId="1"/>
    <customWorkbookView name="Ефанина - Личное представление" guid="{0BDB3968-64B6-4CA8-B59F-A8A04CE65D37}" mergeInterval="0" personalView="1" maximized="1" xWindow="1" yWindow="1" windowWidth="1276" windowHeight="794" activeSheetId="1"/>
    <customWorkbookView name="Панова Елена Юрьевна - Личное представление" guid="{DC3B44AC-1F14-4F90-87DA-E53383C09AAE}" mergeInterval="0" personalView="1" maximized="1" xWindow="1" yWindow="1" windowWidth="1276" windowHeight="790" activeSheetId="1"/>
    <customWorkbookView name="Ефанина Светлана Валентиновна - Личное представление" guid="{016D6096-8F3F-4DAE-9190-FB3CCC59617F}" mergeInterval="0" personalView="1" maximized="1" windowWidth="1916" windowHeight="807" activeSheetId="1"/>
    <customWorkbookView name="Цветкова Ирина Сергеевна - Личное представление" guid="{AE083D0A-7877-4174-99CB-5401D686271C}" mergeInterval="0" personalView="1" maximized="1" xWindow="1" yWindow="1" windowWidth="1436" windowHeight="682" activeSheetId="1"/>
    <customWorkbookView name="Николаева Елена Ирфанова - Личное представление" guid="{08EEBF3C-8F79-4E07-ABD2-DA6BBA77CEBC}" mergeInterval="0" personalView="1" maximized="1" xWindow="1" yWindow="1" windowWidth="1916" windowHeight="850" activeSheetId="1"/>
    <customWorkbookView name="panova - Личное представление" guid="{6E809A77-2E59-4A85-A434-F5DC262B5790}" mergeInterval="0" personalView="1" maximized="1" xWindow="1" yWindow="1" windowWidth="1916" windowHeight="850" activeSheetId="1"/>
    <customWorkbookView name="nadegda - Личное представление" guid="{2F40303D-E8E2-444C-986F-1A98CB97DE69}" mergeInterval="0" personalView="1" maximized="1" xWindow="1" yWindow="1" windowWidth="1276" windowHeight="794" activeSheetId="1"/>
    <customWorkbookView name="Игнатьева Вера Юрьевна - Личное представление" guid="{98269DC5-C8DB-412B-A4A1-3CB8EAA089E3}" mergeInterval="0" personalView="1" maximized="1" windowWidth="1916" windowHeight="854" activeSheetId="1"/>
    <customWorkbookView name="Тананыкина Анна Викторовна - Личное представление" guid="{B89DE9A9-E95D-41EC-8E23-E666B1A0E85E}" mergeInterval="0" personalView="1" maximized="1" xWindow="1" yWindow="1" windowWidth="1916" windowHeight="710" activeSheetId="1"/>
  </customWorkbookViews>
</workbook>
</file>

<file path=xl/calcChain.xml><?xml version="1.0" encoding="utf-8"?>
<calcChain xmlns="http://schemas.openxmlformats.org/spreadsheetml/2006/main">
  <c r="C31" i="10" l="1"/>
  <c r="C54" i="10"/>
  <c r="E106" i="10"/>
  <c r="D106" i="10"/>
  <c r="E103" i="10"/>
  <c r="D103" i="10"/>
  <c r="E97" i="10"/>
  <c r="D97" i="10"/>
  <c r="E82" i="10"/>
  <c r="D82" i="10"/>
  <c r="E77" i="10"/>
  <c r="D77" i="10"/>
  <c r="E75" i="10"/>
  <c r="D75" i="10"/>
  <c r="E69" i="10"/>
  <c r="D69" i="10"/>
  <c r="D62" i="10"/>
  <c r="E49" i="10"/>
  <c r="D49" i="10"/>
  <c r="E47" i="10"/>
  <c r="D47" i="10"/>
  <c r="E41" i="10"/>
  <c r="D41" i="10"/>
  <c r="E38" i="10"/>
  <c r="D38" i="10"/>
  <c r="E33" i="10"/>
  <c r="D33" i="10"/>
  <c r="E28" i="10"/>
  <c r="D28" i="10"/>
  <c r="E25" i="10"/>
  <c r="D25" i="10"/>
  <c r="E17" i="10"/>
  <c r="D17" i="10"/>
  <c r="E11" i="10"/>
  <c r="D11" i="10"/>
  <c r="D10" i="10" l="1"/>
  <c r="E10" i="10"/>
  <c r="E57" i="10"/>
  <c r="D57" i="10"/>
  <c r="E8" i="10" l="1"/>
  <c r="D8" i="10"/>
  <c r="C60" i="10" l="1"/>
  <c r="C106" i="10" l="1"/>
  <c r="C97" i="10"/>
  <c r="C77" i="10"/>
  <c r="C33" i="10"/>
  <c r="C94" i="10"/>
  <c r="C82" i="10" s="1"/>
  <c r="C62" i="10"/>
  <c r="C57" i="10" s="1"/>
  <c r="C32" i="10"/>
  <c r="C28" i="10" s="1"/>
  <c r="C25" i="10"/>
  <c r="C23" i="10"/>
  <c r="C17" i="10" s="1"/>
  <c r="C14" i="10"/>
  <c r="C11" i="10" s="1"/>
  <c r="C103" i="10"/>
  <c r="C75" i="10"/>
  <c r="C69" i="10"/>
  <c r="C50" i="10"/>
  <c r="C49" i="10" s="1"/>
  <c r="C47" i="10"/>
  <c r="C42" i="10"/>
  <c r="C41" i="10" s="1"/>
  <c r="C38" i="10"/>
  <c r="C10" i="10" l="1"/>
  <c r="C8" i="10" s="1"/>
</calcChain>
</file>

<file path=xl/sharedStrings.xml><?xml version="1.0" encoding="utf-8"?>
<sst xmlns="http://schemas.openxmlformats.org/spreadsheetml/2006/main" count="102" uniqueCount="89">
  <si>
    <t>ВСЕГО</t>
  </si>
  <si>
    <t>Дума городского округа Тольятти</t>
  </si>
  <si>
    <t>тыс.руб.</t>
  </si>
  <si>
    <t>ГРБС</t>
  </si>
  <si>
    <t>Наименование расходов</t>
  </si>
  <si>
    <t>Администрация городского округа Тольятти</t>
  </si>
  <si>
    <t>Департамент финансов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</si>
  <si>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</si>
  <si>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</si>
  <si>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Отдел развития потребительского рынка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</si>
  <si>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</si>
  <si>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</si>
  <si>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</si>
  <si>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</si>
  <si>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</si>
  <si>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</si>
  <si>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Управление физической культуры и спорта администрации городского округа Тольятти</t>
  </si>
  <si>
    <t>Департамент городского хозяйства администрации городского округа Тольятти</t>
  </si>
  <si>
    <t>Департамент информационных технологий и связи администрации городского округа Тольятти</t>
  </si>
  <si>
    <t>Организационное управление администрации городского округа Тольятти</t>
  </si>
  <si>
    <t>Управление взаимодействия с общественностью администрации городского округа Тольятти</t>
  </si>
  <si>
    <t>2022 год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</si>
  <si>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</si>
  <si>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Оплата исполнительных листов и штрафов  </t>
  </si>
  <si>
    <t>Оплата исполнительных листов</t>
  </si>
  <si>
    <t xml:space="preserve">Софинансирование реконструкции магистральной улицы бульвара Приморский от Московского проспекта до Обводной дороги поселка Приморский </t>
  </si>
  <si>
    <t xml:space="preserve">Услуги по аттестации 20-ти муниципальных информационных систем </t>
  </si>
  <si>
    <t>Услуги по передаче неисключительных (пользовательских) прав использования программного обеспечения защиты информации (сетевой сканер безопасности)</t>
  </si>
  <si>
    <t>Сопровождение и обслуживание единой муниципальной геодезической информационной системы (ЕМГИС)</t>
  </si>
  <si>
    <t>Закупка 1 500 архивных коробов для МКУ «Тольяттинский архив»</t>
  </si>
  <si>
    <t>Спил аварийно-опасных деревьев на территориях учреждений образования</t>
  </si>
  <si>
    <t>Выполнение мероприятий по организации доступности зданий для маломобильных групп населения</t>
  </si>
  <si>
    <t>Услуги физической охраны ЧОО в школах и садах</t>
  </si>
  <si>
    <t>Услуги по предоставлению лицензии на программное обеспечение ИТС Бюджет</t>
  </si>
  <si>
    <t>Сопровождение и оказание консультационных услуг по ПО 1-С</t>
  </si>
  <si>
    <t>Услуги нотариуса</t>
  </si>
  <si>
    <t>Расходы по Думе</t>
  </si>
  <si>
    <t>Расходы по КСП</t>
  </si>
  <si>
    <t>Приобретение Рутокена</t>
  </si>
  <si>
    <t>Закупка программного обеспечения КРИПТОПРО версия 5</t>
  </si>
  <si>
    <t>Приобретение ГСМ депутатам</t>
  </si>
  <si>
    <t>Ремонт  кондиционеров в зале заседания</t>
  </si>
  <si>
    <t xml:space="preserve">Коммунальные услуги и содержание общественных приемных </t>
  </si>
  <si>
    <t xml:space="preserve">Организация работы по информированию населения по противодействию терроризму и экстремизму через кинотеатры городского округа Тольятти (создание видео-ролика) </t>
  </si>
  <si>
    <t>Реализация муниципальных задач (общегородские имиджевые мероприятия, олимпиады, конкурсы) на 1 полугодие 2022 года</t>
  </si>
  <si>
    <r>
      <t xml:space="preserve">Приобретение лодок и весел для МБУ СШОР №14 </t>
    </r>
    <r>
      <rPr>
        <sz val="11"/>
        <rFont val="Calibri"/>
        <family val="2"/>
        <charset val="204"/>
      </rPr>
      <t>«</t>
    </r>
    <r>
      <rPr>
        <sz val="11"/>
        <rFont val="Arial Cyr"/>
        <charset val="204"/>
      </rPr>
      <t>Жигули</t>
    </r>
    <r>
      <rPr>
        <sz val="11"/>
        <rFont val="Calibri"/>
        <family val="2"/>
        <charset val="204"/>
      </rPr>
      <t>»</t>
    </r>
  </si>
  <si>
    <r>
      <t xml:space="preserve">Обеспечение безопасности пребывания воспитанников в учреждениях АНО ДО </t>
    </r>
    <r>
      <rPr>
        <sz val="11"/>
        <rFont val="Calibri"/>
        <family val="2"/>
        <charset val="204"/>
      </rPr>
      <t>«</t>
    </r>
    <r>
      <rPr>
        <sz val="11"/>
        <rFont val="Arial Cyr"/>
        <charset val="204"/>
      </rPr>
      <t xml:space="preserve">Планета детства </t>
    </r>
    <r>
      <rPr>
        <sz val="11"/>
        <rFont val="Calibri"/>
        <family val="2"/>
        <charset val="204"/>
      </rPr>
      <t>«</t>
    </r>
    <r>
      <rPr>
        <sz val="11"/>
        <rFont val="Arial Cyr"/>
        <charset val="204"/>
      </rPr>
      <t>Лада</t>
    </r>
    <r>
      <rPr>
        <sz val="11"/>
        <rFont val="Calibri"/>
        <family val="2"/>
        <charset val="204"/>
      </rPr>
      <t>»</t>
    </r>
  </si>
  <si>
    <r>
      <t xml:space="preserve">Мероприятия по выполнению требований пожарной безопасности (проектирование и монтаж АПС в СК </t>
    </r>
    <r>
      <rPr>
        <sz val="11"/>
        <rFont val="Calibri"/>
        <family val="2"/>
        <charset val="204"/>
      </rPr>
      <t>«</t>
    </r>
    <r>
      <rPr>
        <sz val="11"/>
        <rFont val="Arial Cyr"/>
        <charset val="204"/>
      </rPr>
      <t>Старт</t>
    </r>
    <r>
      <rPr>
        <sz val="11"/>
        <rFont val="Calibri"/>
        <family val="2"/>
        <charset val="204"/>
      </rPr>
      <t>»</t>
    </r>
    <r>
      <rPr>
        <sz val="11"/>
        <rFont val="Arial Cyr"/>
        <charset val="204"/>
      </rPr>
      <t xml:space="preserve"> - 853 тыс.руб.; проектирование АПС) в ДС </t>
    </r>
    <r>
      <rPr>
        <sz val="11"/>
        <rFont val="Calibri"/>
        <family val="2"/>
        <charset val="204"/>
      </rPr>
      <t>«</t>
    </r>
    <r>
      <rPr>
        <sz val="11"/>
        <rFont val="Arial Cyr"/>
        <charset val="204"/>
      </rPr>
      <t>Волгарь</t>
    </r>
    <r>
      <rPr>
        <sz val="11"/>
        <rFont val="Calibri"/>
        <family val="2"/>
        <charset val="204"/>
      </rPr>
      <t>»</t>
    </r>
    <r>
      <rPr>
        <sz val="11"/>
        <rFont val="Arial Cyr"/>
        <charset val="204"/>
      </rPr>
      <t xml:space="preserve"> - 716 тыс.руб.)</t>
    </r>
  </si>
  <si>
    <r>
      <t xml:space="preserve">Устранение нарушений по пожарной безопасности (МБУ ДО ДШИ </t>
    </r>
    <r>
      <rPr>
        <sz val="11"/>
        <rFont val="Calibri"/>
        <family val="2"/>
        <charset val="204"/>
      </rPr>
      <t>«</t>
    </r>
    <r>
      <rPr>
        <sz val="11"/>
        <rFont val="Arial Cyr"/>
        <charset val="204"/>
      </rPr>
      <t>Камертон</t>
    </r>
    <r>
      <rPr>
        <sz val="11"/>
        <rFont val="Calibri"/>
        <family val="2"/>
        <charset val="204"/>
      </rPr>
      <t>»</t>
    </r>
    <r>
      <rPr>
        <sz val="11"/>
        <rFont val="Arial Cyr"/>
        <charset val="204"/>
      </rPr>
      <t xml:space="preserve"> – 500 тыс. руб., монтаж системы дымоудаления из зрительного зала МБУИ г.о. Тольятти </t>
    </r>
    <r>
      <rPr>
        <sz val="11"/>
        <rFont val="Calibri"/>
        <family val="2"/>
        <charset val="204"/>
      </rPr>
      <t>«</t>
    </r>
    <r>
      <rPr>
        <sz val="11"/>
        <rFont val="Arial Cyr"/>
        <charset val="204"/>
      </rPr>
      <t>МДТ</t>
    </r>
    <r>
      <rPr>
        <sz val="11"/>
        <rFont val="Calibri"/>
        <family val="2"/>
        <charset val="204"/>
      </rPr>
      <t>»</t>
    </r>
    <r>
      <rPr>
        <sz val="11"/>
        <rFont val="Arial Cyr"/>
        <charset val="204"/>
      </rPr>
      <t xml:space="preserve"> – 2 184 тыс. руб., монтаж системы АПС и СО с проектными работами МБУ ДО ШИ </t>
    </r>
    <r>
      <rPr>
        <sz val="11"/>
        <rFont val="Calibri"/>
        <family val="2"/>
        <charset val="204"/>
      </rPr>
      <t>«</t>
    </r>
    <r>
      <rPr>
        <sz val="11"/>
        <rFont val="Arial Cyr"/>
        <charset val="204"/>
      </rPr>
      <t>Лицей искусств</t>
    </r>
    <r>
      <rPr>
        <sz val="11"/>
        <rFont val="Calibri"/>
        <family val="2"/>
        <charset val="204"/>
      </rPr>
      <t>»</t>
    </r>
    <r>
      <rPr>
        <sz val="11"/>
        <rFont val="Arial Cyr"/>
        <charset val="204"/>
      </rPr>
      <t xml:space="preserve"> - 3 220 тыс. руб.)</t>
    </r>
  </si>
  <si>
    <t>Приобретение и содержание диагностической дорожной лаборатории</t>
  </si>
  <si>
    <t>Приобретение мусоросборников, предназначенных для складирования ТКО, в рамках собственных полномочий муниципальных образований Самарской области (доля софинансирования 5% к 1055 т.р.)</t>
  </si>
  <si>
    <t>Устройство контейнерных площадок (доля софинансирования 25% к 6041 т.р.)</t>
  </si>
  <si>
    <t xml:space="preserve">Обеспечение мероприятий при осуществлении деятельности по обращению с животными без владельцев на территории городского округа </t>
  </si>
  <si>
    <t>Командировочные расходы для посещения театров</t>
  </si>
  <si>
    <t>Увеличение МРОТ</t>
  </si>
  <si>
    <t xml:space="preserve">Cодержание мест захоронения </t>
  </si>
  <si>
    <t>Ремонт объектов парк Сахарова</t>
  </si>
  <si>
    <t>Электроснабжение сценической площадки наб.Комсомольского района</t>
  </si>
  <si>
    <t>Исполнение судебных решений</t>
  </si>
  <si>
    <t>Уменьшение МЗ (летний отдых "Плес" и "Спартак"-500 т.р., медосморт сотрудников-300 т.р., приобретение стройматериалов-100 т.р.)</t>
  </si>
  <si>
    <t>Приобретение металлодетекторов</t>
  </si>
  <si>
    <t xml:space="preserve">Постановочные расходы </t>
  </si>
  <si>
    <t xml:space="preserve">Содержание  филармонии </t>
  </si>
  <si>
    <t>Обучение сотрудников</t>
  </si>
  <si>
    <t>Благоустройство территорий образовательных учреждений</t>
  </si>
  <si>
    <r>
      <t xml:space="preserve">Разработка проекта на противопожарное обустройство и благоустройство Тольяттинского лесничества, расположенного на землях населенных пунктов городского округа Тольятти Самарской области, занятых городскими лесами в рамках муниципальной программы </t>
    </r>
    <r>
      <rPr>
        <sz val="11"/>
        <rFont val="Calibri"/>
        <family val="2"/>
        <charset val="204"/>
      </rPr>
      <t>«</t>
    </r>
    <r>
      <rPr>
        <sz val="11"/>
        <rFont val="Arial Cyr"/>
        <charset val="204"/>
      </rPr>
      <t>Охрана, защита и воспроизводство лесов, расположенных в границах городского округа Тольятти, на 2019-2023 годы</t>
    </r>
    <r>
      <rPr>
        <sz val="11"/>
        <rFont val="Calibri"/>
        <family val="2"/>
        <charset val="204"/>
      </rPr>
      <t>»</t>
    </r>
    <r>
      <rPr>
        <sz val="11"/>
        <rFont val="Arial Cyr"/>
        <charset val="204"/>
      </rPr>
      <t xml:space="preserve"> на 2022 год </t>
    </r>
  </si>
  <si>
    <r>
      <t xml:space="preserve">Приобретение техники для выполнения лесокультурных работ и расчистки неликвидных лесных участков в рамках муниципальной программы </t>
    </r>
    <r>
      <rPr>
        <sz val="11"/>
        <rFont val="Calibri"/>
        <family val="2"/>
        <charset val="204"/>
      </rPr>
      <t>«</t>
    </r>
    <r>
      <rPr>
        <sz val="11"/>
        <rFont val="Arial Cyr"/>
        <charset val="204"/>
      </rPr>
      <t>Охрана, защита и воспроизводство лесов, расположенных в границах городского округа Тольятти, на 2019-2023 годы</t>
    </r>
    <r>
      <rPr>
        <sz val="11"/>
        <rFont val="Calibri"/>
        <family val="2"/>
        <charset val="204"/>
      </rPr>
      <t>»</t>
    </r>
    <r>
      <rPr>
        <sz val="11"/>
        <rFont val="Arial Cyr"/>
        <charset val="204"/>
      </rPr>
      <t xml:space="preserve"> на 2022 год </t>
    </r>
  </si>
  <si>
    <t>к пояснительной записке по проекту бюджета городского округа Тольятти на 2022 год и плановый период 2023 и 2024 годов</t>
  </si>
  <si>
    <t xml:space="preserve">Расходы, дополнительно предусмотренные в проекте бюджета на 2022 год и плановый период 2023 и 2024 годов по итогу работы согласительной комиссии </t>
  </si>
  <si>
    <t>2023 год</t>
  </si>
  <si>
    <t>2024 год</t>
  </si>
  <si>
    <t xml:space="preserve">Проектно-изыскательские работы на устройство пункта весогабаритного контроля </t>
  </si>
  <si>
    <t xml:space="preserve">Субсидии на капитальный ремонт систем автоматической пожарной сигализации, оповещения и управления эвакуацией людей  (АПС и СОУЭ) </t>
  </si>
  <si>
    <t>Питание школьников</t>
  </si>
  <si>
    <t>Резерв на выполнение ранее принятых обязательств на оказание мер социальной поддержки населения, содержание консерватории</t>
  </si>
  <si>
    <t>Увеличение штатной численности отдела благоустройства и озеленения (4 ед.) и создание отдела по муниципальному контролю (4 ед.) департамента городского хозяйства  (фонд оплаты труда)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</si>
  <si>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</si>
  <si>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Западная и Восточная  части квартала</t>
  </si>
  <si>
    <t>Обследование и разработка проектов на снос объектов(пешеходный тоннель Ст. Разина, д. 25)</t>
  </si>
  <si>
    <t xml:space="preserve">Подключение (технологическое присоединение) к инженерным сетям объекта: "Жилой дом поз. Л5.1 с инженерно-техническим обеспечением в составе 6 этапа строительства комплекса зданий и сооружений жилищного и социального назначения"                 </t>
  </si>
  <si>
    <t>Видеонаблюдение за лесами (услуги воздушного мониторинга (летательные аппараты)) или патрулирование лесов*</t>
  </si>
  <si>
    <t>Приложение № 3</t>
  </si>
  <si>
    <t>Устройство линий  освещения</t>
  </si>
  <si>
    <t xml:space="preserve">Публично-нормативные обязательства, иные меры социальной поддержки, оплата комиссионных банку (почте) </t>
  </si>
  <si>
    <t xml:space="preserve">Резерв на реализацию инициативных проектов.
</t>
  </si>
  <si>
    <t xml:space="preserve">Резервный фонд </t>
  </si>
  <si>
    <t xml:space="preserve">Содержание консерватории </t>
  </si>
  <si>
    <t xml:space="preserve">Софинансирование на оснащение пищеблоков  </t>
  </si>
  <si>
    <t xml:space="preserve">Комплексное благоустройство территорий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</si>
</sst>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sz val="11"/>
      <color rgb="FF00B05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2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wrapText="1"/>
    </xf>
    <xf numFmtId="0" fontId="0" fillId="0" borderId="0" xfId="0" applyFill="1" applyAlignment="1">
      <alignment vertical="center"/>
    </xf>
    <xf numFmtId="3" fontId="0" fillId="0" borderId="0" xfId="0" applyNumberFormat="1" applyFill="1" applyAlignment="1">
      <alignment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3" fontId="6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wrapText="1"/>
    </xf>
    <xf numFmtId="3" fontId="7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wrapText="1"/>
    </xf>
    <xf numFmtId="0" fontId="0" fillId="3" borderId="0" xfId="0" applyFill="1" applyAlignment="1">
      <alignment vertical="center"/>
    </xf>
    <xf numFmtId="0" fontId="10" fillId="3" borderId="0" xfId="0" applyFont="1" applyFill="1" applyAlignment="1">
      <alignment vertical="center"/>
    </xf>
    <xf numFmtId="0" fontId="7" fillId="0" borderId="1" xfId="0" applyFont="1" applyFill="1" applyBorder="1" applyAlignment="1">
      <alignment horizontal="justify" wrapText="1"/>
    </xf>
    <xf numFmtId="0" fontId="4" fillId="2" borderId="1" xfId="0" applyFont="1" applyFill="1" applyBorder="1" applyAlignment="1"/>
    <xf numFmtId="0" fontId="4" fillId="2" borderId="1" xfId="0" applyFont="1" applyFill="1" applyBorder="1" applyAlignment="1">
      <alignment horizontal="justify" wrapText="1"/>
    </xf>
    <xf numFmtId="3" fontId="2" fillId="2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vertical="center"/>
    </xf>
    <xf numFmtId="2" fontId="4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right"/>
    </xf>
    <xf numFmtId="0" fontId="0" fillId="0" borderId="0" xfId="0" applyFill="1" applyAlignment="1">
      <alignment horizontal="right" vertical="center"/>
    </xf>
    <xf numFmtId="0" fontId="15" fillId="0" borderId="0" xfId="0" applyFont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justify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wrapText="1"/>
    </xf>
    <xf numFmtId="3" fontId="6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/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2" fontId="14" fillId="0" borderId="0" xfId="0" applyNumberFormat="1" applyFont="1" applyFill="1" applyAlignment="1">
      <alignment horizontal="right" vertical="center" wrapText="1"/>
    </xf>
    <xf numFmtId="2" fontId="13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8"/>
  <sheetViews>
    <sheetView tabSelected="1" view="pageBreakPreview" topLeftCell="A95" zoomScaleNormal="100" zoomScaleSheetLayoutView="100" workbookViewId="0">
      <selection activeCell="I98" sqref="I98"/>
    </sheetView>
  </sheetViews>
  <sheetFormatPr defaultColWidth="9.140625" defaultRowHeight="12.75" x14ac:dyDescent="0.2"/>
  <cols>
    <col min="1" max="1" width="20" style="3" customWidth="1"/>
    <col min="2" max="2" width="62" style="3" customWidth="1"/>
    <col min="3" max="3" width="15" style="3" customWidth="1"/>
    <col min="4" max="4" width="14.42578125" style="3" customWidth="1"/>
    <col min="5" max="5" width="14.140625" style="3" customWidth="1"/>
    <col min="6" max="16384" width="9.140625" style="3"/>
  </cols>
  <sheetData>
    <row r="1" spans="1:5" ht="26.45" customHeight="1" x14ac:dyDescent="0.2">
      <c r="A1" s="33"/>
      <c r="B1" s="33"/>
      <c r="D1" s="70" t="s">
        <v>81</v>
      </c>
      <c r="E1" s="70"/>
    </row>
    <row r="2" spans="1:5" ht="63" customHeight="1" x14ac:dyDescent="0.2">
      <c r="A2" s="33"/>
      <c r="B2" s="33"/>
      <c r="C2" s="70" t="s">
        <v>67</v>
      </c>
      <c r="D2" s="70"/>
      <c r="E2" s="70"/>
    </row>
    <row r="3" spans="1:5" ht="56.25" customHeight="1" x14ac:dyDescent="0.2">
      <c r="A3" s="71" t="s">
        <v>68</v>
      </c>
      <c r="B3" s="71"/>
      <c r="C3" s="71"/>
      <c r="D3" s="71"/>
      <c r="E3" s="71"/>
    </row>
    <row r="4" spans="1:5" ht="13.5" customHeight="1" x14ac:dyDescent="0.2">
      <c r="A4" s="36"/>
      <c r="B4" s="36"/>
      <c r="C4" s="46"/>
      <c r="D4" s="4"/>
      <c r="E4" s="47" t="s">
        <v>2</v>
      </c>
    </row>
    <row r="5" spans="1:5" ht="30" customHeight="1" x14ac:dyDescent="0.2">
      <c r="A5" s="72" t="s">
        <v>3</v>
      </c>
      <c r="B5" s="72" t="s">
        <v>4</v>
      </c>
      <c r="C5" s="73" t="s">
        <v>21</v>
      </c>
      <c r="D5" s="69" t="s">
        <v>69</v>
      </c>
      <c r="E5" s="69" t="s">
        <v>70</v>
      </c>
    </row>
    <row r="6" spans="1:5" s="17" customFormat="1" ht="33.75" customHeight="1" x14ac:dyDescent="0.2">
      <c r="A6" s="72"/>
      <c r="B6" s="72"/>
      <c r="C6" s="73"/>
      <c r="D6" s="69"/>
      <c r="E6" s="69"/>
    </row>
    <row r="7" spans="1:5" s="17" customFormat="1" ht="13.5" customHeight="1" x14ac:dyDescent="0.2">
      <c r="A7" s="37"/>
      <c r="B7" s="37"/>
      <c r="C7" s="35"/>
      <c r="D7" s="35"/>
      <c r="E7" s="35"/>
    </row>
    <row r="8" spans="1:5" s="18" customFormat="1" ht="18" customHeight="1" x14ac:dyDescent="0.25">
      <c r="A8" s="29" t="s">
        <v>0</v>
      </c>
      <c r="B8" s="30"/>
      <c r="C8" s="31">
        <f>C10+C25+C28+C33+C38+C41+C47+C49+C57+C69+C75+C77+C82+C97+C103+C106+C108</f>
        <v>91334</v>
      </c>
      <c r="D8" s="31">
        <f>D10+D25+D28+D33+D38+D41+D47+D49+D57+D69+D75+D77+D82+D97+D103+D106+D108</f>
        <v>-24953</v>
      </c>
      <c r="E8" s="31">
        <f>E10+E25+E28+E33+E38+E41+E47+E49+E57+E69+E75+E77+E82+E97+E103+E106+E108</f>
        <v>-38160</v>
      </c>
    </row>
    <row r="9" spans="1:5" s="17" customFormat="1" ht="13.5" customHeight="1" x14ac:dyDescent="0.2">
      <c r="A9" s="19"/>
      <c r="B9" s="20"/>
      <c r="C9" s="21"/>
      <c r="D9" s="21"/>
      <c r="E9" s="21"/>
    </row>
    <row r="10" spans="1:5" s="17" customFormat="1" ht="30" customHeight="1" x14ac:dyDescent="0.25">
      <c r="A10" s="40" t="s">
        <v>1</v>
      </c>
      <c r="B10" s="1"/>
      <c r="C10" s="6">
        <f>C11+C17</f>
        <v>2967</v>
      </c>
      <c r="D10" s="6">
        <f>D11+D17</f>
        <v>47</v>
      </c>
      <c r="E10" s="6">
        <f>E11+E17</f>
        <v>47</v>
      </c>
    </row>
    <row r="11" spans="1:5" s="17" customFormat="1" ht="15" customHeight="1" x14ac:dyDescent="0.25">
      <c r="A11" s="62"/>
      <c r="B11" s="28" t="s">
        <v>36</v>
      </c>
      <c r="C11" s="15">
        <f>SUM(C12:C16)</f>
        <v>2678</v>
      </c>
      <c r="D11" s="15">
        <f>SUM(D12:D16)</f>
        <v>38</v>
      </c>
      <c r="E11" s="15">
        <f>SUM(E12:E16)</f>
        <v>38</v>
      </c>
    </row>
    <row r="12" spans="1:5" s="17" customFormat="1" ht="14.25" x14ac:dyDescent="0.2">
      <c r="A12" s="63"/>
      <c r="B12" s="8" t="s">
        <v>41</v>
      </c>
      <c r="C12" s="7">
        <v>148</v>
      </c>
      <c r="D12" s="7"/>
      <c r="E12" s="7"/>
    </row>
    <row r="13" spans="1:5" s="17" customFormat="1" ht="17.25" customHeight="1" x14ac:dyDescent="0.2">
      <c r="A13" s="63"/>
      <c r="B13" s="8" t="s">
        <v>42</v>
      </c>
      <c r="C13" s="7">
        <v>160</v>
      </c>
      <c r="D13" s="7"/>
      <c r="E13" s="7"/>
    </row>
    <row r="14" spans="1:5" s="17" customFormat="1" ht="14.25" x14ac:dyDescent="0.2">
      <c r="A14" s="63"/>
      <c r="B14" s="8" t="s">
        <v>63</v>
      </c>
      <c r="C14" s="7">
        <f>(32+15+15+1.5)*2</f>
        <v>127</v>
      </c>
      <c r="D14" s="7"/>
      <c r="E14" s="7"/>
    </row>
    <row r="15" spans="1:5" s="17" customFormat="1" ht="14.25" x14ac:dyDescent="0.2">
      <c r="A15" s="63"/>
      <c r="B15" s="8" t="s">
        <v>40</v>
      </c>
      <c r="C15" s="7">
        <v>2205</v>
      </c>
      <c r="D15" s="7"/>
      <c r="E15" s="7"/>
    </row>
    <row r="16" spans="1:5" s="17" customFormat="1" ht="14.25" x14ac:dyDescent="0.2">
      <c r="A16" s="63"/>
      <c r="B16" s="8" t="s">
        <v>54</v>
      </c>
      <c r="C16" s="7">
        <v>38</v>
      </c>
      <c r="D16" s="7">
        <v>38</v>
      </c>
      <c r="E16" s="7">
        <v>38</v>
      </c>
    </row>
    <row r="17" spans="1:5" s="17" customFormat="1" ht="15.75" customHeight="1" x14ac:dyDescent="0.25">
      <c r="A17" s="63"/>
      <c r="B17" s="28" t="s">
        <v>37</v>
      </c>
      <c r="C17" s="15">
        <f>SUM(C18:C24)</f>
        <v>289</v>
      </c>
      <c r="D17" s="15">
        <f>SUM(D18:D24)</f>
        <v>9</v>
      </c>
      <c r="E17" s="15">
        <f>SUM(E18:E24)</f>
        <v>9</v>
      </c>
    </row>
    <row r="18" spans="1:5" s="17" customFormat="1" ht="28.5" x14ac:dyDescent="0.2">
      <c r="A18" s="63"/>
      <c r="B18" s="8" t="s">
        <v>33</v>
      </c>
      <c r="C18" s="7">
        <v>19</v>
      </c>
      <c r="D18" s="7"/>
      <c r="E18" s="7"/>
    </row>
    <row r="19" spans="1:5" s="17" customFormat="1" ht="27.75" customHeight="1" x14ac:dyDescent="0.2">
      <c r="A19" s="63"/>
      <c r="B19" s="8" t="s">
        <v>34</v>
      </c>
      <c r="C19" s="7">
        <v>96</v>
      </c>
      <c r="D19" s="7"/>
      <c r="E19" s="7"/>
    </row>
    <row r="20" spans="1:5" s="17" customFormat="1" ht="14.25" x14ac:dyDescent="0.2">
      <c r="A20" s="63"/>
      <c r="B20" s="8" t="s">
        <v>39</v>
      </c>
      <c r="C20" s="7">
        <v>19</v>
      </c>
      <c r="D20" s="7"/>
      <c r="E20" s="7"/>
    </row>
    <row r="21" spans="1:5" s="17" customFormat="1" ht="14.25" x14ac:dyDescent="0.2">
      <c r="A21" s="63"/>
      <c r="B21" s="8" t="s">
        <v>35</v>
      </c>
      <c r="C21" s="7">
        <v>7</v>
      </c>
      <c r="D21" s="7"/>
      <c r="E21" s="7"/>
    </row>
    <row r="22" spans="1:5" s="17" customFormat="1" ht="14.25" x14ac:dyDescent="0.2">
      <c r="A22" s="63"/>
      <c r="B22" s="8" t="s">
        <v>38</v>
      </c>
      <c r="C22" s="7">
        <v>12</v>
      </c>
      <c r="D22" s="7"/>
      <c r="E22" s="7"/>
    </row>
    <row r="23" spans="1:5" s="17" customFormat="1" ht="14.25" customHeight="1" x14ac:dyDescent="0.2">
      <c r="A23" s="63"/>
      <c r="B23" s="8" t="s">
        <v>63</v>
      </c>
      <c r="C23" s="7">
        <f>(32+15+15+1.5)*2</f>
        <v>127</v>
      </c>
      <c r="D23" s="7"/>
      <c r="E23" s="7"/>
    </row>
    <row r="24" spans="1:5" s="17" customFormat="1" ht="14.25" customHeight="1" x14ac:dyDescent="0.2">
      <c r="A24" s="64"/>
      <c r="B24" s="8" t="s">
        <v>54</v>
      </c>
      <c r="C24" s="7">
        <v>9</v>
      </c>
      <c r="D24" s="7">
        <v>9</v>
      </c>
      <c r="E24" s="7">
        <v>9</v>
      </c>
    </row>
    <row r="25" spans="1:5" ht="45.75" customHeight="1" x14ac:dyDescent="0.25">
      <c r="A25" s="42" t="s">
        <v>5</v>
      </c>
      <c r="B25" s="50"/>
      <c r="C25" s="6">
        <f t="shared" ref="C25" si="0">C26+C27</f>
        <v>4533</v>
      </c>
      <c r="D25" s="6">
        <f t="shared" ref="D25:E25" si="1">D26+D27</f>
        <v>3462</v>
      </c>
      <c r="E25" s="6">
        <f t="shared" si="1"/>
        <v>3462</v>
      </c>
    </row>
    <row r="26" spans="1:5" ht="57" x14ac:dyDescent="0.2">
      <c r="A26" s="59"/>
      <c r="B26" s="8" t="s">
        <v>75</v>
      </c>
      <c r="C26" s="7">
        <v>3462</v>
      </c>
      <c r="D26" s="7">
        <v>3462</v>
      </c>
      <c r="E26" s="7">
        <v>3462</v>
      </c>
    </row>
    <row r="27" spans="1:5" ht="14.25" x14ac:dyDescent="0.2">
      <c r="A27" s="61"/>
      <c r="B27" s="8" t="s">
        <v>63</v>
      </c>
      <c r="C27" s="7">
        <v>1071</v>
      </c>
      <c r="D27" s="7"/>
      <c r="E27" s="7"/>
    </row>
    <row r="28" spans="1:5" s="23" customFormat="1" ht="68.25" customHeight="1" x14ac:dyDescent="0.25">
      <c r="A28" s="42" t="s">
        <v>6</v>
      </c>
      <c r="B28" s="51"/>
      <c r="C28" s="6">
        <f>SUM(C29:C32)</f>
        <v>-206804</v>
      </c>
      <c r="D28" s="6">
        <f>SUM(D29:D32)</f>
        <v>0</v>
      </c>
      <c r="E28" s="6">
        <f>SUM(E29:E32)</f>
        <v>0</v>
      </c>
    </row>
    <row r="29" spans="1:5" s="23" customFormat="1" ht="28.5" x14ac:dyDescent="0.2">
      <c r="A29" s="65"/>
      <c r="B29" s="22" t="s">
        <v>84</v>
      </c>
      <c r="C29" s="7">
        <v>-42500</v>
      </c>
      <c r="D29" s="7"/>
      <c r="E29" s="7"/>
    </row>
    <row r="30" spans="1:5" s="23" customFormat="1" ht="15.75" x14ac:dyDescent="0.2">
      <c r="A30" s="66"/>
      <c r="B30" s="22" t="s">
        <v>85</v>
      </c>
      <c r="C30" s="7">
        <v>-7346</v>
      </c>
      <c r="D30" s="52"/>
      <c r="E30" s="52"/>
    </row>
    <row r="31" spans="1:5" s="23" customFormat="1" ht="49.5" x14ac:dyDescent="0.25">
      <c r="A31" s="66"/>
      <c r="B31" s="48" t="s">
        <v>74</v>
      </c>
      <c r="C31" s="7">
        <f>-120652-11225-25208</f>
        <v>-157085</v>
      </c>
      <c r="D31" s="52"/>
      <c r="E31" s="52"/>
    </row>
    <row r="32" spans="1:5" s="23" customFormat="1" ht="15.75" x14ac:dyDescent="0.2">
      <c r="A32" s="67"/>
      <c r="B32" s="8" t="s">
        <v>63</v>
      </c>
      <c r="C32" s="7">
        <f>(32+15+15+1.5)*2</f>
        <v>127</v>
      </c>
      <c r="D32" s="7"/>
      <c r="E32" s="7"/>
    </row>
    <row r="33" spans="1:5" s="23" customFormat="1" ht="78.75" customHeight="1" x14ac:dyDescent="0.25">
      <c r="A33" s="40" t="s">
        <v>7</v>
      </c>
      <c r="B33" s="10"/>
      <c r="C33" s="6">
        <f>SUM(C34:C37)</f>
        <v>1326</v>
      </c>
      <c r="D33" s="6">
        <f t="shared" ref="D33:E33" si="2">SUM(D34:D37)</f>
        <v>551</v>
      </c>
      <c r="E33" s="6">
        <f t="shared" si="2"/>
        <v>551</v>
      </c>
    </row>
    <row r="34" spans="1:5" s="23" customFormat="1" ht="57" x14ac:dyDescent="0.2">
      <c r="A34" s="59"/>
      <c r="B34" s="8" t="s">
        <v>43</v>
      </c>
      <c r="C34" s="11">
        <v>350</v>
      </c>
      <c r="D34" s="11"/>
      <c r="E34" s="11"/>
    </row>
    <row r="35" spans="1:5" s="23" customFormat="1" ht="28.5" customHeight="1" x14ac:dyDescent="0.2">
      <c r="A35" s="60"/>
      <c r="B35" s="8" t="s">
        <v>80</v>
      </c>
      <c r="C35" s="11">
        <v>1000</v>
      </c>
      <c r="D35" s="11"/>
      <c r="E35" s="11"/>
    </row>
    <row r="36" spans="1:5" s="23" customFormat="1" ht="18.75" customHeight="1" x14ac:dyDescent="0.2">
      <c r="A36" s="60"/>
      <c r="B36" s="8" t="s">
        <v>60</v>
      </c>
      <c r="C36" s="11">
        <v>-575</v>
      </c>
      <c r="D36" s="11"/>
      <c r="E36" s="11"/>
    </row>
    <row r="37" spans="1:5" s="23" customFormat="1" ht="15.75" customHeight="1" x14ac:dyDescent="0.2">
      <c r="A37" s="61"/>
      <c r="B37" s="8" t="s">
        <v>54</v>
      </c>
      <c r="C37" s="7">
        <v>551</v>
      </c>
      <c r="D37" s="7">
        <v>551</v>
      </c>
      <c r="E37" s="7">
        <v>551</v>
      </c>
    </row>
    <row r="38" spans="1:5" s="23" customFormat="1" ht="93" customHeight="1" x14ac:dyDescent="0.25">
      <c r="A38" s="40" t="s">
        <v>8</v>
      </c>
      <c r="B38" s="53"/>
      <c r="C38" s="12">
        <f>SUM(C39:C40)</f>
        <v>31460</v>
      </c>
      <c r="D38" s="12">
        <f t="shared" ref="D38:E38" si="3">SUM(D39:D40)</f>
        <v>0</v>
      </c>
      <c r="E38" s="12">
        <f t="shared" si="3"/>
        <v>0</v>
      </c>
    </row>
    <row r="39" spans="1:5" s="23" customFormat="1" ht="46.5" customHeight="1" x14ac:dyDescent="0.2">
      <c r="A39" s="68"/>
      <c r="B39" s="13" t="s">
        <v>22</v>
      </c>
      <c r="C39" s="11">
        <v>31360</v>
      </c>
      <c r="D39" s="11"/>
      <c r="E39" s="11"/>
    </row>
    <row r="40" spans="1:5" s="23" customFormat="1" ht="15" customHeight="1" x14ac:dyDescent="0.2">
      <c r="A40" s="68"/>
      <c r="B40" s="13" t="s">
        <v>23</v>
      </c>
      <c r="C40" s="11">
        <v>100</v>
      </c>
      <c r="D40" s="11"/>
      <c r="E40" s="11"/>
    </row>
    <row r="41" spans="1:5" ht="95.25" customHeight="1" x14ac:dyDescent="0.25">
      <c r="A41" s="40" t="s">
        <v>10</v>
      </c>
      <c r="B41" s="53"/>
      <c r="C41" s="12">
        <f>SUM(C42:C46)</f>
        <v>23728</v>
      </c>
      <c r="D41" s="12">
        <f>SUM(D42:D46)</f>
        <v>7752</v>
      </c>
      <c r="E41" s="12">
        <f>SUM(E42:E46)</f>
        <v>1475</v>
      </c>
    </row>
    <row r="42" spans="1:5" ht="45.75" customHeight="1" x14ac:dyDescent="0.2">
      <c r="A42" s="59"/>
      <c r="B42" s="13" t="s">
        <v>82</v>
      </c>
      <c r="C42" s="11">
        <f>1620+357</f>
        <v>1977</v>
      </c>
      <c r="D42" s="11"/>
      <c r="E42" s="11"/>
    </row>
    <row r="43" spans="1:5" ht="28.5" x14ac:dyDescent="0.2">
      <c r="A43" s="60"/>
      <c r="B43" s="8" t="s">
        <v>49</v>
      </c>
      <c r="C43" s="11">
        <v>10100</v>
      </c>
      <c r="D43" s="11">
        <v>1471</v>
      </c>
      <c r="E43" s="11">
        <v>1471</v>
      </c>
    </row>
    <row r="44" spans="1:5" ht="28.5" x14ac:dyDescent="0.2">
      <c r="A44" s="60"/>
      <c r="B44" s="8" t="s">
        <v>71</v>
      </c>
      <c r="C44" s="11"/>
      <c r="D44" s="11">
        <v>6277</v>
      </c>
      <c r="E44" s="11"/>
    </row>
    <row r="45" spans="1:5" ht="62.25" customHeight="1" x14ac:dyDescent="0.2">
      <c r="A45" s="60"/>
      <c r="B45" s="8" t="s">
        <v>76</v>
      </c>
      <c r="C45" s="11">
        <v>11647</v>
      </c>
      <c r="D45" s="11"/>
      <c r="E45" s="11"/>
    </row>
    <row r="46" spans="1:5" ht="18" customHeight="1" x14ac:dyDescent="0.2">
      <c r="A46" s="61"/>
      <c r="B46" s="8" t="s">
        <v>54</v>
      </c>
      <c r="C46" s="7">
        <v>4</v>
      </c>
      <c r="D46" s="7">
        <v>4</v>
      </c>
      <c r="E46" s="7">
        <v>4</v>
      </c>
    </row>
    <row r="47" spans="1:5" ht="83.25" customHeight="1" x14ac:dyDescent="0.25">
      <c r="A47" s="43" t="s">
        <v>11</v>
      </c>
      <c r="B47" s="8"/>
      <c r="C47" s="12">
        <f>SUM(C48:C48)</f>
        <v>47</v>
      </c>
      <c r="D47" s="12">
        <f t="shared" ref="D47:E47" si="4">SUM(D48:D48)</f>
        <v>47</v>
      </c>
      <c r="E47" s="12">
        <f t="shared" si="4"/>
        <v>47</v>
      </c>
    </row>
    <row r="48" spans="1:5" ht="19.5" customHeight="1" x14ac:dyDescent="0.2">
      <c r="A48" s="44"/>
      <c r="B48" s="8" t="s">
        <v>54</v>
      </c>
      <c r="C48" s="7">
        <v>47</v>
      </c>
      <c r="D48" s="7">
        <v>47</v>
      </c>
      <c r="E48" s="7">
        <v>47</v>
      </c>
    </row>
    <row r="49" spans="1:5" ht="64.5" x14ac:dyDescent="0.25">
      <c r="A49" s="43" t="s">
        <v>12</v>
      </c>
      <c r="B49" s="8"/>
      <c r="C49" s="12">
        <f>SUM(C50:C56)</f>
        <v>1363</v>
      </c>
      <c r="D49" s="12">
        <f>SUM(D50:D56)</f>
        <v>-67068</v>
      </c>
      <c r="E49" s="12">
        <f>SUM(E50:E56)</f>
        <v>-70288</v>
      </c>
    </row>
    <row r="50" spans="1:5" ht="87.75" x14ac:dyDescent="0.2">
      <c r="A50" s="59"/>
      <c r="B50" s="8" t="s">
        <v>48</v>
      </c>
      <c r="C50" s="11">
        <f>500+2184</f>
        <v>2684</v>
      </c>
      <c r="D50" s="11">
        <v>3220</v>
      </c>
      <c r="E50" s="11"/>
    </row>
    <row r="51" spans="1:5" ht="14.25" x14ac:dyDescent="0.2">
      <c r="A51" s="60"/>
      <c r="B51" s="8" t="s">
        <v>53</v>
      </c>
      <c r="C51" s="11">
        <v>425</v>
      </c>
      <c r="D51" s="11"/>
      <c r="E51" s="11"/>
    </row>
    <row r="52" spans="1:5" ht="14.25" x14ac:dyDescent="0.2">
      <c r="A52" s="60"/>
      <c r="B52" s="8" t="s">
        <v>56</v>
      </c>
      <c r="C52" s="11">
        <v>3000</v>
      </c>
      <c r="D52" s="11"/>
      <c r="E52" s="11"/>
    </row>
    <row r="53" spans="1:5" ht="14.25" x14ac:dyDescent="0.2">
      <c r="A53" s="60"/>
      <c r="B53" s="8" t="s">
        <v>61</v>
      </c>
      <c r="C53" s="54">
        <v>-1000</v>
      </c>
      <c r="D53" s="11"/>
      <c r="E53" s="11"/>
    </row>
    <row r="54" spans="1:5" ht="14.25" x14ac:dyDescent="0.2">
      <c r="A54" s="60"/>
      <c r="B54" s="8" t="s">
        <v>62</v>
      </c>
      <c r="C54" s="54">
        <f>-36000+7895-2540+34</f>
        <v>-30611</v>
      </c>
      <c r="D54" s="11">
        <v>-71888</v>
      </c>
      <c r="E54" s="11">
        <v>-71888</v>
      </c>
    </row>
    <row r="55" spans="1:5" ht="14.25" x14ac:dyDescent="0.2">
      <c r="A55" s="60"/>
      <c r="B55" s="8" t="s">
        <v>86</v>
      </c>
      <c r="C55" s="54">
        <v>25208</v>
      </c>
      <c r="D55" s="11"/>
      <c r="E55" s="11"/>
    </row>
    <row r="56" spans="1:5" ht="18" customHeight="1" x14ac:dyDescent="0.2">
      <c r="A56" s="61"/>
      <c r="B56" s="8" t="s">
        <v>54</v>
      </c>
      <c r="C56" s="7">
        <v>1657</v>
      </c>
      <c r="D56" s="7">
        <v>1600</v>
      </c>
      <c r="E56" s="7">
        <v>1600</v>
      </c>
    </row>
    <row r="57" spans="1:5" ht="64.5" customHeight="1" x14ac:dyDescent="0.25">
      <c r="A57" s="40" t="s">
        <v>13</v>
      </c>
      <c r="B57" s="55"/>
      <c r="C57" s="6">
        <f>SUM(C58:C68)</f>
        <v>95356</v>
      </c>
      <c r="D57" s="6">
        <f>SUM(D58:D68)</f>
        <v>28968</v>
      </c>
      <c r="E57" s="6">
        <f>SUM(E58:E68)</f>
        <v>25258</v>
      </c>
    </row>
    <row r="58" spans="1:5" ht="15.75" customHeight="1" x14ac:dyDescent="0.2">
      <c r="A58" s="59"/>
      <c r="B58" s="8" t="s">
        <v>32</v>
      </c>
      <c r="C58" s="7"/>
      <c r="D58" s="7"/>
      <c r="E58" s="7"/>
    </row>
    <row r="59" spans="1:5" ht="42.75" x14ac:dyDescent="0.2">
      <c r="A59" s="60"/>
      <c r="B59" s="14" t="s">
        <v>44</v>
      </c>
      <c r="C59" s="11">
        <v>1650</v>
      </c>
      <c r="D59" s="11"/>
      <c r="E59" s="11"/>
    </row>
    <row r="60" spans="1:5" ht="28.5" x14ac:dyDescent="0.2">
      <c r="A60" s="60"/>
      <c r="B60" s="8" t="s">
        <v>30</v>
      </c>
      <c r="C60" s="7">
        <f>3000+116</f>
        <v>3116</v>
      </c>
      <c r="D60" s="7"/>
      <c r="E60" s="7"/>
    </row>
    <row r="61" spans="1:5" ht="29.25" x14ac:dyDescent="0.25">
      <c r="A61" s="60"/>
      <c r="B61" s="8" t="s">
        <v>46</v>
      </c>
      <c r="C61" s="7">
        <v>19077</v>
      </c>
      <c r="D61" s="7"/>
      <c r="E61" s="7"/>
    </row>
    <row r="62" spans="1:5" ht="42.75" x14ac:dyDescent="0.2">
      <c r="A62" s="60"/>
      <c r="B62" s="8" t="s">
        <v>72</v>
      </c>
      <c r="C62" s="7">
        <f>10800+1200</f>
        <v>12000</v>
      </c>
      <c r="D62" s="7">
        <f t="shared" ref="D62" si="5">10800+1200</f>
        <v>12000</v>
      </c>
      <c r="E62" s="7">
        <v>8290</v>
      </c>
    </row>
    <row r="63" spans="1:5" ht="28.5" x14ac:dyDescent="0.2">
      <c r="A63" s="60"/>
      <c r="B63" s="8" t="s">
        <v>31</v>
      </c>
      <c r="C63" s="7">
        <v>2000</v>
      </c>
      <c r="D63" s="7"/>
      <c r="E63" s="7"/>
    </row>
    <row r="64" spans="1:5" ht="14.25" x14ac:dyDescent="0.2">
      <c r="A64" s="60"/>
      <c r="B64" s="8" t="s">
        <v>64</v>
      </c>
      <c r="C64" s="7">
        <v>1800</v>
      </c>
      <c r="D64" s="7"/>
      <c r="E64" s="7"/>
    </row>
    <row r="65" spans="1:5" ht="14.25" x14ac:dyDescent="0.2">
      <c r="A65" s="60"/>
      <c r="B65" s="8" t="s">
        <v>58</v>
      </c>
      <c r="C65" s="56">
        <v>-57</v>
      </c>
      <c r="D65" s="56"/>
      <c r="E65" s="56"/>
    </row>
    <row r="66" spans="1:5" ht="50.25" customHeight="1" x14ac:dyDescent="0.2">
      <c r="A66" s="60"/>
      <c r="B66" s="8" t="s">
        <v>87</v>
      </c>
      <c r="C66" s="54">
        <v>-3711</v>
      </c>
      <c r="D66" s="56"/>
      <c r="E66" s="56"/>
    </row>
    <row r="67" spans="1:5" ht="22.5" customHeight="1" x14ac:dyDescent="0.2">
      <c r="A67" s="60"/>
      <c r="B67" s="8" t="s">
        <v>73</v>
      </c>
      <c r="C67" s="54">
        <v>42513</v>
      </c>
      <c r="D67" s="56"/>
      <c r="E67" s="56"/>
    </row>
    <row r="68" spans="1:5" ht="17.25" customHeight="1" x14ac:dyDescent="0.2">
      <c r="A68" s="61"/>
      <c r="B68" s="8" t="s">
        <v>54</v>
      </c>
      <c r="C68" s="7">
        <v>16968</v>
      </c>
      <c r="D68" s="7">
        <v>16968</v>
      </c>
      <c r="E68" s="7">
        <v>16968</v>
      </c>
    </row>
    <row r="69" spans="1:5" ht="77.25" x14ac:dyDescent="0.25">
      <c r="A69" s="43" t="s">
        <v>14</v>
      </c>
      <c r="B69" s="53"/>
      <c r="C69" s="6">
        <f t="shared" ref="C69" si="6">SUM(C70:C74)</f>
        <v>13192</v>
      </c>
      <c r="D69" s="6">
        <f t="shared" ref="D69:E69" si="7">SUM(D70:D74)</f>
        <v>0</v>
      </c>
      <c r="E69" s="6">
        <f t="shared" si="7"/>
        <v>0</v>
      </c>
    </row>
    <row r="70" spans="1:5" ht="15.75" customHeight="1" x14ac:dyDescent="0.2">
      <c r="A70" s="59"/>
      <c r="B70" s="14" t="s">
        <v>24</v>
      </c>
      <c r="C70" s="11">
        <v>13000</v>
      </c>
      <c r="D70" s="11"/>
      <c r="E70" s="11"/>
    </row>
    <row r="71" spans="1:5" s="27" customFormat="1" ht="45.75" customHeight="1" x14ac:dyDescent="0.2">
      <c r="A71" s="60"/>
      <c r="B71" s="8" t="s">
        <v>25</v>
      </c>
      <c r="C71" s="7">
        <v>2502</v>
      </c>
      <c r="D71" s="7"/>
      <c r="E71" s="7"/>
    </row>
    <row r="72" spans="1:5" s="27" customFormat="1" ht="80.25" customHeight="1" x14ac:dyDescent="0.2">
      <c r="A72" s="60"/>
      <c r="B72" s="49" t="s">
        <v>79</v>
      </c>
      <c r="C72" s="7">
        <v>-329</v>
      </c>
      <c r="D72" s="7"/>
      <c r="E72" s="7"/>
    </row>
    <row r="73" spans="1:5" s="27" customFormat="1" ht="80.25" customHeight="1" x14ac:dyDescent="0.2">
      <c r="A73" s="60"/>
      <c r="B73" s="49" t="s">
        <v>77</v>
      </c>
      <c r="C73" s="7">
        <v>-881</v>
      </c>
      <c r="D73" s="7"/>
      <c r="E73" s="7"/>
    </row>
    <row r="74" spans="1:5" s="27" customFormat="1" ht="33.75" customHeight="1" x14ac:dyDescent="0.2">
      <c r="A74" s="61"/>
      <c r="B74" s="8" t="s">
        <v>78</v>
      </c>
      <c r="C74" s="7">
        <v>-1100</v>
      </c>
      <c r="D74" s="7"/>
      <c r="E74" s="7"/>
    </row>
    <row r="75" spans="1:5" ht="47.25" hidden="1" customHeight="1" x14ac:dyDescent="0.2">
      <c r="A75" s="45" t="s">
        <v>15</v>
      </c>
      <c r="B75" s="22"/>
      <c r="C75" s="5">
        <f t="shared" ref="C75:E75" si="8">SUM(C76:C76)</f>
        <v>0</v>
      </c>
      <c r="D75" s="5">
        <f t="shared" si="8"/>
        <v>0</v>
      </c>
      <c r="E75" s="5">
        <f t="shared" si="8"/>
        <v>0</v>
      </c>
    </row>
    <row r="76" spans="1:5" ht="18.75" hidden="1" customHeight="1" x14ac:dyDescent="0.2">
      <c r="A76" s="41"/>
      <c r="B76" s="24"/>
      <c r="C76" s="57"/>
      <c r="D76" s="57"/>
      <c r="E76" s="57"/>
    </row>
    <row r="77" spans="1:5" s="23" customFormat="1" ht="77.25" customHeight="1" x14ac:dyDescent="0.25">
      <c r="A77" s="40" t="s">
        <v>16</v>
      </c>
      <c r="B77" s="10"/>
      <c r="C77" s="6">
        <f>SUM(C78:C81)</f>
        <v>4315</v>
      </c>
      <c r="D77" s="6">
        <f>SUM(D78:D81)</f>
        <v>1246</v>
      </c>
      <c r="E77" s="6">
        <f>SUM(E78:E81)</f>
        <v>1246</v>
      </c>
    </row>
    <row r="78" spans="1:5" s="23" customFormat="1" ht="20.25" customHeight="1" x14ac:dyDescent="0.25">
      <c r="A78" s="59"/>
      <c r="B78" s="8" t="s">
        <v>45</v>
      </c>
      <c r="C78" s="11">
        <v>1500</v>
      </c>
      <c r="D78" s="11"/>
      <c r="E78" s="11"/>
    </row>
    <row r="79" spans="1:5" s="23" customFormat="1" ht="58.5" x14ac:dyDescent="0.2">
      <c r="A79" s="60"/>
      <c r="B79" s="8" t="s">
        <v>47</v>
      </c>
      <c r="C79" s="11">
        <v>1569</v>
      </c>
      <c r="D79" s="11"/>
      <c r="E79" s="11"/>
    </row>
    <row r="80" spans="1:5" s="23" customFormat="1" ht="15.75" x14ac:dyDescent="0.2">
      <c r="A80" s="61"/>
      <c r="B80" s="8" t="s">
        <v>54</v>
      </c>
      <c r="C80" s="7">
        <v>1246</v>
      </c>
      <c r="D80" s="7">
        <v>1246</v>
      </c>
      <c r="E80" s="7">
        <v>1246</v>
      </c>
    </row>
    <row r="81" spans="1:5" s="23" customFormat="1" ht="42.75" hidden="1" x14ac:dyDescent="0.2">
      <c r="A81" s="41"/>
      <c r="B81" s="8" t="s">
        <v>59</v>
      </c>
      <c r="C81" s="11"/>
      <c r="D81" s="11"/>
      <c r="E81" s="11"/>
    </row>
    <row r="82" spans="1:5" ht="77.25" x14ac:dyDescent="0.25">
      <c r="A82" s="43" t="s">
        <v>17</v>
      </c>
      <c r="B82" s="55"/>
      <c r="C82" s="6">
        <f>SUM(C83:C96)</f>
        <v>43442</v>
      </c>
      <c r="D82" s="6">
        <f>SUM(D83:D96)</f>
        <v>0</v>
      </c>
      <c r="E82" s="6">
        <f>SUM(E83:E96)</f>
        <v>0</v>
      </c>
    </row>
    <row r="83" spans="1:5" ht="14.25" hidden="1" customHeight="1" x14ac:dyDescent="0.2">
      <c r="A83" s="59"/>
      <c r="B83" s="8"/>
      <c r="C83" s="7"/>
      <c r="D83" s="7"/>
      <c r="E83" s="7"/>
    </row>
    <row r="84" spans="1:5" ht="14.25" hidden="1" customHeight="1" x14ac:dyDescent="0.2">
      <c r="A84" s="60"/>
      <c r="B84" s="8"/>
      <c r="C84" s="7"/>
      <c r="D84" s="7"/>
      <c r="E84" s="7"/>
    </row>
    <row r="85" spans="1:5" s="26" customFormat="1" ht="14.25" hidden="1" customHeight="1" x14ac:dyDescent="0.2">
      <c r="A85" s="60"/>
      <c r="B85" s="8"/>
      <c r="C85" s="7"/>
      <c r="D85" s="7"/>
      <c r="E85" s="7"/>
    </row>
    <row r="86" spans="1:5" s="26" customFormat="1" ht="14.25" hidden="1" customHeight="1" x14ac:dyDescent="0.2">
      <c r="A86" s="60"/>
      <c r="B86" s="8"/>
      <c r="C86" s="7"/>
      <c r="D86" s="7"/>
      <c r="E86" s="7"/>
    </row>
    <row r="87" spans="1:5" s="26" customFormat="1" ht="14.25" hidden="1" customHeight="1" x14ac:dyDescent="0.2">
      <c r="A87" s="60"/>
      <c r="B87" s="8"/>
      <c r="C87" s="7"/>
      <c r="D87" s="7"/>
      <c r="E87" s="7"/>
    </row>
    <row r="88" spans="1:5" ht="14.25" hidden="1" customHeight="1" x14ac:dyDescent="0.2">
      <c r="A88" s="60"/>
      <c r="B88" s="8"/>
      <c r="C88" s="7"/>
      <c r="D88" s="7"/>
      <c r="E88" s="7"/>
    </row>
    <row r="89" spans="1:5" ht="103.5" customHeight="1" x14ac:dyDescent="0.2">
      <c r="A89" s="60"/>
      <c r="B89" s="8" t="s">
        <v>65</v>
      </c>
      <c r="C89" s="7">
        <v>1848</v>
      </c>
      <c r="D89" s="7"/>
      <c r="E89" s="7"/>
    </row>
    <row r="90" spans="1:5" ht="72.75" x14ac:dyDescent="0.25">
      <c r="A90" s="60"/>
      <c r="B90" s="8" t="s">
        <v>66</v>
      </c>
      <c r="C90" s="7">
        <v>4320</v>
      </c>
      <c r="D90" s="7"/>
      <c r="E90" s="7"/>
    </row>
    <row r="91" spans="1:5" ht="57" x14ac:dyDescent="0.2">
      <c r="A91" s="60"/>
      <c r="B91" s="8" t="s">
        <v>50</v>
      </c>
      <c r="C91" s="7">
        <v>56</v>
      </c>
      <c r="D91" s="7"/>
      <c r="E91" s="7"/>
    </row>
    <row r="92" spans="1:5" ht="28.5" x14ac:dyDescent="0.2">
      <c r="A92" s="60"/>
      <c r="B92" s="8" t="s">
        <v>51</v>
      </c>
      <c r="C92" s="7">
        <v>1514</v>
      </c>
      <c r="D92" s="7"/>
      <c r="E92" s="7"/>
    </row>
    <row r="93" spans="1:5" ht="42.75" x14ac:dyDescent="0.2">
      <c r="A93" s="60"/>
      <c r="B93" s="8" t="s">
        <v>52</v>
      </c>
      <c r="C93" s="7">
        <v>1178</v>
      </c>
      <c r="D93" s="7"/>
      <c r="E93" s="7"/>
    </row>
    <row r="94" spans="1:5" ht="33.75" customHeight="1" x14ac:dyDescent="0.2">
      <c r="A94" s="60"/>
      <c r="B94" s="8" t="s">
        <v>88</v>
      </c>
      <c r="C94" s="7">
        <f>42500-1800</f>
        <v>40700</v>
      </c>
      <c r="D94" s="7"/>
      <c r="E94" s="7"/>
    </row>
    <row r="95" spans="1:5" ht="19.5" customHeight="1" x14ac:dyDescent="0.2">
      <c r="A95" s="60"/>
      <c r="B95" s="8" t="s">
        <v>55</v>
      </c>
      <c r="C95" s="7">
        <v>-5000</v>
      </c>
      <c r="D95" s="57"/>
      <c r="E95" s="57"/>
    </row>
    <row r="96" spans="1:5" ht="33.75" customHeight="1" x14ac:dyDescent="0.2">
      <c r="A96" s="61"/>
      <c r="B96" s="8" t="s">
        <v>57</v>
      </c>
      <c r="C96" s="7">
        <v>-1174</v>
      </c>
      <c r="D96" s="57"/>
      <c r="E96" s="57"/>
    </row>
    <row r="97" spans="1:5" ht="77.25" x14ac:dyDescent="0.25">
      <c r="A97" s="40" t="s">
        <v>18</v>
      </c>
      <c r="B97" s="16"/>
      <c r="C97" s="12">
        <f>SUM(C98:C102)</f>
        <v>75017</v>
      </c>
      <c r="D97" s="12">
        <f>SUM(D98:D102)</f>
        <v>38</v>
      </c>
      <c r="E97" s="12">
        <f>SUM(E98:E102)</f>
        <v>38</v>
      </c>
    </row>
    <row r="98" spans="1:5" ht="28.5" x14ac:dyDescent="0.2">
      <c r="A98" s="59"/>
      <c r="B98" s="13" t="s">
        <v>26</v>
      </c>
      <c r="C98" s="11">
        <v>4026</v>
      </c>
      <c r="D98" s="11"/>
      <c r="E98" s="11"/>
    </row>
    <row r="99" spans="1:5" s="26" customFormat="1" ht="42.75" x14ac:dyDescent="0.2">
      <c r="A99" s="60"/>
      <c r="B99" s="13" t="s">
        <v>27</v>
      </c>
      <c r="C99" s="11">
        <v>390</v>
      </c>
      <c r="D99" s="11"/>
      <c r="E99" s="11"/>
    </row>
    <row r="100" spans="1:5" s="26" customFormat="1" ht="28.5" x14ac:dyDescent="0.2">
      <c r="A100" s="60"/>
      <c r="B100" s="13" t="s">
        <v>28</v>
      </c>
      <c r="C100" s="11">
        <v>4071</v>
      </c>
      <c r="D100" s="11"/>
      <c r="E100" s="11"/>
    </row>
    <row r="101" spans="1:5" s="26" customFormat="1" ht="49.5" x14ac:dyDescent="0.25">
      <c r="A101" s="60"/>
      <c r="B101" s="48" t="s">
        <v>83</v>
      </c>
      <c r="C101" s="11">
        <v>66492</v>
      </c>
      <c r="D101" s="11"/>
      <c r="E101" s="11"/>
    </row>
    <row r="102" spans="1:5" ht="14.25" x14ac:dyDescent="0.2">
      <c r="A102" s="61"/>
      <c r="B102" s="8" t="s">
        <v>54</v>
      </c>
      <c r="C102" s="7">
        <v>38</v>
      </c>
      <c r="D102" s="7">
        <v>38</v>
      </c>
      <c r="E102" s="7">
        <v>38</v>
      </c>
    </row>
    <row r="103" spans="1:5" ht="63.75" customHeight="1" x14ac:dyDescent="0.25">
      <c r="A103" s="40" t="s">
        <v>19</v>
      </c>
      <c r="B103" s="13"/>
      <c r="C103" s="12">
        <f>SUM(C104:C105)</f>
        <v>1388</v>
      </c>
      <c r="D103" s="12">
        <f>SUM(D104:D105)</f>
        <v>0</v>
      </c>
      <c r="E103" s="12">
        <f>SUM(E104:E105)</f>
        <v>0</v>
      </c>
    </row>
    <row r="104" spans="1:5" ht="28.5" customHeight="1" x14ac:dyDescent="0.2">
      <c r="A104" s="59"/>
      <c r="B104" s="13" t="s">
        <v>29</v>
      </c>
      <c r="C104" s="11">
        <v>300</v>
      </c>
      <c r="D104" s="11"/>
      <c r="E104" s="11"/>
    </row>
    <row r="105" spans="1:5" ht="18" customHeight="1" x14ac:dyDescent="0.2">
      <c r="A105" s="61"/>
      <c r="B105" s="8" t="s">
        <v>63</v>
      </c>
      <c r="C105" s="7">
        <v>1088</v>
      </c>
      <c r="D105" s="7"/>
      <c r="E105" s="7"/>
    </row>
    <row r="106" spans="1:5" ht="80.25" customHeight="1" x14ac:dyDescent="0.25">
      <c r="A106" s="40" t="s">
        <v>20</v>
      </c>
      <c r="B106" s="58"/>
      <c r="C106" s="12">
        <f t="shared" ref="C106:E106" si="9">SUM(C107:C107)</f>
        <v>4</v>
      </c>
      <c r="D106" s="12">
        <f t="shared" si="9"/>
        <v>4</v>
      </c>
      <c r="E106" s="12">
        <f t="shared" si="9"/>
        <v>4</v>
      </c>
    </row>
    <row r="107" spans="1:5" ht="14.25" x14ac:dyDescent="0.2">
      <c r="A107" s="25"/>
      <c r="B107" s="8" t="s">
        <v>54</v>
      </c>
      <c r="C107" s="7">
        <v>4</v>
      </c>
      <c r="D107" s="7">
        <v>4</v>
      </c>
      <c r="E107" s="7">
        <v>4</v>
      </c>
    </row>
    <row r="108" spans="1:5" ht="110.25" hidden="1" x14ac:dyDescent="0.25">
      <c r="A108" s="2" t="s">
        <v>9</v>
      </c>
      <c r="B108" s="9"/>
      <c r="C108" s="32"/>
      <c r="D108" s="32"/>
      <c r="E108" s="32"/>
    </row>
    <row r="109" spans="1:5" ht="14.25" hidden="1" x14ac:dyDescent="0.2">
      <c r="A109" s="34"/>
      <c r="B109" s="39"/>
      <c r="C109" s="38"/>
      <c r="D109" s="38"/>
      <c r="E109" s="38"/>
    </row>
    <row r="111" spans="1:5" s="23" customFormat="1" ht="15.75" x14ac:dyDescent="0.2"/>
    <row r="112" spans="1:5" s="17" customFormat="1" x14ac:dyDescent="0.2"/>
    <row r="113" ht="18.75" customHeight="1" x14ac:dyDescent="0.2"/>
    <row r="114" ht="21" customHeight="1" x14ac:dyDescent="0.2"/>
    <row r="115" ht="18.75" customHeight="1" x14ac:dyDescent="0.2"/>
    <row r="116" ht="19.5" customHeight="1" x14ac:dyDescent="0.2"/>
    <row r="117" ht="17.25" customHeight="1" x14ac:dyDescent="0.2"/>
    <row r="118" ht="21.75" customHeight="1" x14ac:dyDescent="0.2"/>
  </sheetData>
  <mergeCells count="21">
    <mergeCell ref="D5:D6"/>
    <mergeCell ref="E5:E6"/>
    <mergeCell ref="D1:E1"/>
    <mergeCell ref="C2:E2"/>
    <mergeCell ref="A3:E3"/>
    <mergeCell ref="A5:A6"/>
    <mergeCell ref="B5:B6"/>
    <mergeCell ref="C5:C6"/>
    <mergeCell ref="A98:A102"/>
    <mergeCell ref="A104:A105"/>
    <mergeCell ref="A11:A24"/>
    <mergeCell ref="A58:A68"/>
    <mergeCell ref="A70:A74"/>
    <mergeCell ref="A78:A80"/>
    <mergeCell ref="A83:A96"/>
    <mergeCell ref="A26:A27"/>
    <mergeCell ref="A29:A32"/>
    <mergeCell ref="A34:A37"/>
    <mergeCell ref="A42:A46"/>
    <mergeCell ref="A50:A56"/>
    <mergeCell ref="A39:A40"/>
  </mergeCells>
  <pageMargins left="0.19685039370078741" right="0.19685039370078741" top="0.31496062992125984" bottom="0.43307086614173229" header="0.31496062992125984" footer="0.23622047244094491"/>
  <pageSetup paperSize="9" scale="80" fitToHeight="0" orientation="portrait" r:id="rId1"/>
  <headerFooter alignWithMargins="0">
    <oddFooter>&amp;R&amp;P</oddFooter>
  </headerFooter>
  <rowBreaks count="1" manualBreakCount="1">
    <brk id="8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 по итогам СК</vt:lpstr>
      <vt:lpstr>'реестр по итогам СК'!Заголовки_для_печати</vt:lpstr>
      <vt:lpstr>'реестр по итогам СК'!Область_печати</vt:lpstr>
    </vt:vector>
  </TitlesOfParts>
  <Company>depfin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Дементьева</dc:creator>
  <cp:lastModifiedBy>Дементьева Елена Александровна</cp:lastModifiedBy>
  <cp:lastPrinted>2021-12-02T10:47:20Z</cp:lastPrinted>
  <dcterms:created xsi:type="dcterms:W3CDTF">2007-09-10T03:33:13Z</dcterms:created>
  <dcterms:modified xsi:type="dcterms:W3CDTF">2021-12-02T10:47:23Z</dcterms:modified>
</cp:coreProperties>
</file>