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ПРОЕКТ БЮДЖЕТА 2022-2024\СОГЛАСИТЕЛЬНАЯ КОМИССИЯ\Протоколы СК\"/>
    </mc:Choice>
  </mc:AlternateContent>
  <bookViews>
    <workbookView xWindow="0" yWindow="0" windowWidth="28800" windowHeight="11535"/>
  </bookViews>
  <sheets>
    <sheet name="Приложение 11" sheetId="1" r:id="rId1"/>
  </sheets>
  <definedNames>
    <definedName name="_xlnm._FilterDatabase" localSheetId="0" hidden="1">'Приложение 11'!$A$8:$B$180</definedName>
    <definedName name="Z_06F30FBF_245C_499B_A109_615C7A065F8E_.wvu.FilterData" localSheetId="0" hidden="1">'Приложение 11'!$A$8:$B$180</definedName>
    <definedName name="Z_06F30FBF_245C_499B_A109_615C7A065F8E_.wvu.PrintArea" localSheetId="0" hidden="1">'Приложение 11'!$A$6:$B$183</definedName>
    <definedName name="Z_06F30FBF_245C_499B_A109_615C7A065F8E_.wvu.PrintTitles" localSheetId="0" hidden="1">'Приложение 11'!$8:$8</definedName>
    <definedName name="Z_0FA00ECF_3961_41D5_A43D_1C2B9CDD31E4_.wvu.FilterData" localSheetId="0" hidden="1">'Приложение 11'!$A$8:$B$180</definedName>
    <definedName name="Z_1303154D_B62E_4B85_A545_B377DDCA3A7D_.wvu.Cols" localSheetId="0" hidden="1">'Приложение 11'!$C:$D</definedName>
    <definedName name="Z_1303154D_B62E_4B85_A545_B377DDCA3A7D_.wvu.FilterData" localSheetId="0" hidden="1">'Приложение 11'!$A$8:$B$180</definedName>
    <definedName name="Z_1303154D_B62E_4B85_A545_B377DDCA3A7D_.wvu.PrintArea" localSheetId="0" hidden="1">'Приложение 11'!$A$2:$B$183</definedName>
    <definedName name="Z_1303154D_B62E_4B85_A545_B377DDCA3A7D_.wvu.PrintTitles" localSheetId="0" hidden="1">'Приложение 11'!$8:$8</definedName>
    <definedName name="Z_1303154D_B62E_4B85_A545_B377DDCA3A7D_.wvu.Rows" localSheetId="0" hidden="1">'Приложение 11'!$48:$52</definedName>
    <definedName name="Z_1884B07C_32F5_438D_82E6_5ACF9BE2A91F_.wvu.FilterData" localSheetId="0" hidden="1">'Приложение 11'!$A$8:$B$180</definedName>
    <definedName name="Z_1FA82E03_D342_47A8_8445_05A09A63E360_.wvu.FilterData" localSheetId="0" hidden="1">'Приложение 11'!$A$8:$B$180</definedName>
    <definedName name="Z_2132C671_6562_406C_A557_99903D39A497_.wvu.Cols" localSheetId="0" hidden="1">'Приложение 11'!$C:$D</definedName>
    <definedName name="Z_2132C671_6562_406C_A557_99903D39A497_.wvu.FilterData" localSheetId="0" hidden="1">'Приложение 11'!$A$8:$B$180</definedName>
    <definedName name="Z_2132C671_6562_406C_A557_99903D39A497_.wvu.PrintArea" localSheetId="0" hidden="1">'Приложение 11'!$A$1:$B$183</definedName>
    <definedName name="Z_2132C671_6562_406C_A557_99903D39A497_.wvu.PrintTitles" localSheetId="0" hidden="1">'Приложение 11'!$8:$8</definedName>
    <definedName name="Z_2132C671_6562_406C_A557_99903D39A497_.wvu.Rows" localSheetId="0" hidden="1">'Приложение 11'!$48:$52</definedName>
    <definedName name="Z_3138DDCF_607D_436F_8387_9A91194A9663_.wvu.FilterData" localSheetId="0" hidden="1">'Приложение 11'!$A$8:$B$180</definedName>
    <definedName name="Z_3138DDCF_607D_436F_8387_9A91194A9663_.wvu.PrintArea" localSheetId="0" hidden="1">'Приложение 11'!$A$6:$B$180</definedName>
    <definedName name="Z_3138DDCF_607D_436F_8387_9A91194A9663_.wvu.PrintTitles" localSheetId="0" hidden="1">'Приложение 11'!$8:$8</definedName>
    <definedName name="Z_32BFBB00_2C96_4039_A067_829533CF91D8_.wvu.FilterData" localSheetId="0" hidden="1">'Приложение 11'!$A$8:$B$180</definedName>
    <definedName name="Z_3BF9C536_6FB5_4FA6_A14F_E8EA3893D524_.wvu.FilterData" localSheetId="0" hidden="1">'Приложение 11'!$A$8:$B$180</definedName>
    <definedName name="Z_3F9433E6_76BF_49EA_BE05_99B515A4967B_.wvu.FilterData" localSheetId="0" hidden="1">'Приложение 11'!$A$8:$B$180</definedName>
    <definedName name="Z_3FBD266B_1AD6_4E07_8451_5270CD587131_.wvu.FilterData" localSheetId="0" hidden="1">'Приложение 11'!$A$8:$B$180</definedName>
    <definedName name="Z_3FBD266B_1AD6_4E07_8451_5270CD587131_.wvu.PrintArea" localSheetId="0" hidden="1">'Приложение 11'!$A$6:$B$183</definedName>
    <definedName name="Z_3FBD266B_1AD6_4E07_8451_5270CD587131_.wvu.PrintTitles" localSheetId="0" hidden="1">'Приложение 11'!$8:$8</definedName>
    <definedName name="Z_409576C0_6D71_4999_8F00_D6DB560CA056_.wvu.FilterData" localSheetId="0" hidden="1">'Приложение 11'!$A$8:$B$180</definedName>
    <definedName name="Z_4CF2844F_BD9E_4345_9DAC_FE6143A67D4E_.wvu.FilterData" localSheetId="0" hidden="1">'Приложение 11'!$A$8:$B$180</definedName>
    <definedName name="Z_50C20FA7_0332_45D3_90F4_DC653BB73B6E_.wvu.FilterData" localSheetId="0" hidden="1">'Приложение 11'!$A$8:$B$180</definedName>
    <definedName name="Z_54FD0BF2_5B65_4DCA_B3B0_92B0A1324D4D_.wvu.FilterData" localSheetId="0" hidden="1">'Приложение 11'!$A$8:$B$180</definedName>
    <definedName name="Z_54FD0BF2_5B65_4DCA_B3B0_92B0A1324D4D_.wvu.PrintArea" localSheetId="0" hidden="1">'Приложение 11'!$A$6:$B$180</definedName>
    <definedName name="Z_54FD0BF2_5B65_4DCA_B3B0_92B0A1324D4D_.wvu.PrintTitles" localSheetId="0" hidden="1">'Приложение 11'!$8:$8</definedName>
    <definedName name="Z_59257022_7E1D_43D6_923E_29B12F5BA58B_.wvu.FilterData" localSheetId="0" hidden="1">'Приложение 11'!$A$8:$B$180</definedName>
    <definedName name="Z_59257022_7E1D_43D6_923E_29B12F5BA58B_.wvu.PrintArea" localSheetId="0" hidden="1">'Приложение 11'!$A$6:$B$180</definedName>
    <definedName name="Z_59257022_7E1D_43D6_923E_29B12F5BA58B_.wvu.PrintTitles" localSheetId="0" hidden="1">'Приложение 11'!$8:$8</definedName>
    <definedName name="Z_5DB146CE_74AD_4351_8174_D98473963132_.wvu.Cols" localSheetId="0" hidden="1">'Приложение 11'!$C:$D</definedName>
    <definedName name="Z_5DB146CE_74AD_4351_8174_D98473963132_.wvu.FilterData" localSheetId="0" hidden="1">'Приложение 11'!$A$8:$B$180</definedName>
    <definedName name="Z_5DB146CE_74AD_4351_8174_D98473963132_.wvu.PrintArea" localSheetId="0" hidden="1">'Приложение 11'!$A$2:$B$183</definedName>
    <definedName name="Z_5DB146CE_74AD_4351_8174_D98473963132_.wvu.PrintTitles" localSheetId="0" hidden="1">'Приложение 11'!$8:$8</definedName>
    <definedName name="Z_5DB146CE_74AD_4351_8174_D98473963132_.wvu.Rows" localSheetId="0" hidden="1">'Приложение 11'!$48:$52</definedName>
    <definedName name="Z_5E970965_EBAA_4583_9113_2F1FD408C7E6_.wvu.FilterData" localSheetId="0" hidden="1">'Приложение 11'!$A$8:$B$180</definedName>
    <definedName name="Z_5E970965_EBAA_4583_9113_2F1FD408C7E6_.wvu.PrintArea" localSheetId="0" hidden="1">'Приложение 11'!$A$6:$B$180</definedName>
    <definedName name="Z_5E970965_EBAA_4583_9113_2F1FD408C7E6_.wvu.PrintTitles" localSheetId="0" hidden="1">'Приложение 11'!$8:$8</definedName>
    <definedName name="Z_5FCF8219_E348_44B0_BD0F_02844231FC0A_.wvu.FilterData" localSheetId="0" hidden="1">'Приложение 11'!$A$8:$B$180</definedName>
    <definedName name="Z_6BBDF075_C9D2_4AC1_9057_527A87D562AA_.wvu.FilterData" localSheetId="0" hidden="1">'Приложение 11'!$A$8:$B$180</definedName>
    <definedName name="Z_72B48DAE_976F_422F_A80F_F0E87FEE6279_.wvu.FilterData" localSheetId="0" hidden="1">'Приложение 11'!$A$8:$B$180</definedName>
    <definedName name="Z_767DB008_C126_4CA9_BF0B_F079230FEAEB_.wvu.FilterData" localSheetId="0" hidden="1">'Приложение 11'!$A$8:$B$180</definedName>
    <definedName name="Z_767DB008_C126_4CA9_BF0B_F079230FEAEB_.wvu.PrintArea" localSheetId="0" hidden="1">'Приложение 11'!$A$2:$B$183</definedName>
    <definedName name="Z_767DB008_C126_4CA9_BF0B_F079230FEAEB_.wvu.PrintTitles" localSheetId="0" hidden="1">'Приложение 11'!$8:$8</definedName>
    <definedName name="Z_7A45C43F_9537_4146_8FDF_DCA0DA1BE2B0_.wvu.FilterData" localSheetId="0" hidden="1">'Приложение 11'!$A$8:$B$180</definedName>
    <definedName name="Z_7CE17E68_9D80_47E6_BF88_F18EFB4D06AB_.wvu.FilterData" localSheetId="0" hidden="1">'Приложение 11'!$A$8:$B$180</definedName>
    <definedName name="Z_7EAD8C28_7D9C_4368_AEDF_5C173F03AE83_.wvu.Cols" localSheetId="0" hidden="1">'Приложение 11'!$C:$D</definedName>
    <definedName name="Z_7EAD8C28_7D9C_4368_AEDF_5C173F03AE83_.wvu.FilterData" localSheetId="0" hidden="1">'Приложение 11'!$A$8:$B$180</definedName>
    <definedName name="Z_7EAD8C28_7D9C_4368_AEDF_5C173F03AE83_.wvu.PrintArea" localSheetId="0" hidden="1">'Приложение 11'!$A$2:$B$183</definedName>
    <definedName name="Z_7EAD8C28_7D9C_4368_AEDF_5C173F03AE83_.wvu.PrintTitles" localSheetId="0" hidden="1">'Приложение 11'!$8:$8</definedName>
    <definedName name="Z_7EAD8C28_7D9C_4368_AEDF_5C173F03AE83_.wvu.Rows" localSheetId="0" hidden="1">'Приложение 11'!$48:$52</definedName>
    <definedName name="Z_8655FF0B_4243_413D_8CE2_6702EB75BC19_.wvu.FilterData" localSheetId="0" hidden="1">'Приложение 11'!$A$8:$B$180</definedName>
    <definedName name="Z_9043969B_BB3F_41C6_8989_532422484669_.wvu.FilterData" localSheetId="0" hidden="1">'Приложение 11'!$A$8:$B$180</definedName>
    <definedName name="Z_9AE447EE_4571_42D0_9B50_0372527CF0ED_.wvu.FilterData" localSheetId="0" hidden="1">'Приложение 11'!$A$8:$B$180</definedName>
    <definedName name="Z_A6552C71_D375_4749_8F82_5AAB4D2B8CD6_.wvu.FilterData" localSheetId="0" hidden="1">'Приложение 11'!$A$8:$B$180</definedName>
    <definedName name="Z_A7FAD28E_8239_4011_A494_4919A2AEAC59_.wvu.FilterData" localSheetId="0" hidden="1">'Приложение 11'!$A$8:$B$180</definedName>
    <definedName name="Z_A9EED738_6B31_49D9_A108_55F18FCDD5C4_.wvu.FilterData" localSheetId="0" hidden="1">'Приложение 11'!$A$8:$B$180</definedName>
    <definedName name="Z_BA339120_249C_4CAE_8665_8E339E8FC659_.wvu.FilterData" localSheetId="0" hidden="1">'Приложение 11'!$A$8:$B$180</definedName>
    <definedName name="Z_BBBB5E91_0BF1_4AA0_8118_739EFA41C830_.wvu.FilterData" localSheetId="0" hidden="1">'Приложение 11'!$A$8:$B$180</definedName>
    <definedName name="Z_BBBB5E91_0BF1_4AA0_8118_739EFA41C830_.wvu.PrintArea" localSheetId="0" hidden="1">'Приложение 11'!$A$6:$B$180</definedName>
    <definedName name="Z_BBBB5E91_0BF1_4AA0_8118_739EFA41C830_.wvu.PrintTitles" localSheetId="0" hidden="1">'Приложение 11'!$8:$8</definedName>
    <definedName name="Z_BBE08012_DF4A_42CB_A78D_7531F7828E8F_.wvu.FilterData" localSheetId="0" hidden="1">'Приложение 11'!$A$8:$B$180</definedName>
    <definedName name="Z_C2787407_F562_4D03_8970_D113AD41CB6E_.wvu.Cols" localSheetId="0" hidden="1">'Приложение 11'!$C:$D</definedName>
    <definedName name="Z_C2787407_F562_4D03_8970_D113AD41CB6E_.wvu.FilterData" localSheetId="0" hidden="1">'Приложение 11'!$A$8:$B$180</definedName>
    <definedName name="Z_C2787407_F562_4D03_8970_D113AD41CB6E_.wvu.PrintArea" localSheetId="0" hidden="1">'Приложение 11'!$A$2:$B$183</definedName>
    <definedName name="Z_C2787407_F562_4D03_8970_D113AD41CB6E_.wvu.PrintTitles" localSheetId="0" hidden="1">'Приложение 11'!$8:$8</definedName>
    <definedName name="Z_C2787407_F562_4D03_8970_D113AD41CB6E_.wvu.Rows" localSheetId="0" hidden="1">'Приложение 11'!$48:$52</definedName>
    <definedName name="Z_C3983951_7771_4EF6_9FA5_26BFEBDFE478_.wvu.FilterData" localSheetId="0" hidden="1">'Приложение 11'!$A$8:$B$180</definedName>
    <definedName name="Z_C3983951_7771_4EF6_9FA5_26BFEBDFE478_.wvu.PrintArea" localSheetId="0" hidden="1">'Приложение 11'!$A$2:$B$183</definedName>
    <definedName name="Z_C3983951_7771_4EF6_9FA5_26BFEBDFE478_.wvu.PrintTitles" localSheetId="0" hidden="1">'Приложение 11'!$8:$8</definedName>
    <definedName name="Z_C7094EE5_B36C_4632_AB1C_596D174E3E9E_.wvu.FilterData" localSheetId="0" hidden="1">'Приложение 11'!$A$8:$B$180</definedName>
    <definedName name="Z_C7094EE5_B36C_4632_AB1C_596D174E3E9E_.wvu.PrintArea" localSheetId="0" hidden="1">'Приложение 11'!$A$6:$B$183</definedName>
    <definedName name="Z_C7094EE5_B36C_4632_AB1C_596D174E3E9E_.wvu.PrintTitles" localSheetId="0" hidden="1">'Приложение 11'!$8:$8</definedName>
    <definedName name="Z_CA4B4EEB_F128_451D_B748_F8A0B6B583E3_.wvu.FilterData" localSheetId="0" hidden="1">'Приложение 11'!$A$8:$B$180</definedName>
    <definedName name="Z_CA868468_5F28_4D57_8281_DB2CFB777ABB_.wvu.Cols" localSheetId="0" hidden="1">'Приложение 11'!$C:$D</definedName>
    <definedName name="Z_CA868468_5F28_4D57_8281_DB2CFB777ABB_.wvu.FilterData" localSheetId="0" hidden="1">'Приложение 11'!$A$8:$B$180</definedName>
    <definedName name="Z_CA868468_5F28_4D57_8281_DB2CFB777ABB_.wvu.PrintArea" localSheetId="0" hidden="1">'Приложение 11'!$A$2:$B$183</definedName>
    <definedName name="Z_CA868468_5F28_4D57_8281_DB2CFB777ABB_.wvu.PrintTitles" localSheetId="0" hidden="1">'Приложение 11'!$8:$8</definedName>
    <definedName name="Z_CA868468_5F28_4D57_8281_DB2CFB777ABB_.wvu.Rows" localSheetId="0" hidden="1">'Приложение 11'!$48:$52</definedName>
    <definedName name="Z_CED02E3E_FE01_41CF_AE64_6CBA3A0B12CC_.wvu.FilterData" localSheetId="0" hidden="1">'Приложение 11'!$A$8:$B$180</definedName>
    <definedName name="Z_D6B9C0F5_1ED0_4130_8526_87D02CFC54C6_.wvu.FilterData" localSheetId="0" hidden="1">'Приложение 11'!$A$8:$B$180</definedName>
    <definedName name="Z_D6B9C0F5_1ED0_4130_8526_87D02CFC54C6_.wvu.PrintArea" localSheetId="0" hidden="1">'Приложение 11'!$A$2:$B$183</definedName>
    <definedName name="Z_D6B9C0F5_1ED0_4130_8526_87D02CFC54C6_.wvu.PrintTitles" localSheetId="0" hidden="1">'Приложение 11'!$8:$8</definedName>
    <definedName name="Z_D6F8A122_CDBD_4B94_818C_B24088E9061C_.wvu.FilterData" localSheetId="0" hidden="1">'Приложение 11'!$A$8:$B$180</definedName>
    <definedName name="Z_D8080F08_4EBA_444E_B185_9F4A881C8D97_.wvu.FilterData" localSheetId="0" hidden="1">'Приложение 11'!$A$8:$B$180</definedName>
    <definedName name="Z_D8080F08_4EBA_444E_B185_9F4A881C8D97_.wvu.PrintArea" localSheetId="0" hidden="1">'Приложение 11'!$A$6:$B$183</definedName>
    <definedName name="Z_D8080F08_4EBA_444E_B185_9F4A881C8D97_.wvu.PrintTitles" localSheetId="0" hidden="1">'Приложение 11'!$8:$8</definedName>
    <definedName name="Z_E13DBAE0_0E09_4AA5_8952_89338E1E3810_.wvu.FilterData" localSheetId="0" hidden="1">'Приложение 11'!$A$8:$B$180</definedName>
    <definedName name="Z_E384BB54_08B7_4524_9B81_6B409778423D_.wvu.FilterData" localSheetId="0" hidden="1">'Приложение 11'!$A$8:$B$180</definedName>
    <definedName name="Z_E6ACBB08_20A9_421E_AD96_A8E9BA519E52_.wvu.FilterData" localSheetId="0" hidden="1">'Приложение 11'!$A$8:$B$180</definedName>
    <definedName name="Z_E6FC2406_4E50_4A6C_A6A5_CA89A832C4D7_.wvu.FilterData" localSheetId="0" hidden="1">'Приложение 11'!$A$8:$B$180</definedName>
    <definedName name="Z_EC141BF5_0AF6_4591_AF01_D8FEDE350525_.wvu.FilterData" localSheetId="0" hidden="1">'Приложение 11'!$A$8:$B$180</definedName>
    <definedName name="Z_ECC0FBB9_D0F5_4DD2_8038_24959AFFF308_.wvu.FilterData" localSheetId="0" hidden="1">'Приложение 11'!$A$8:$B$180</definedName>
    <definedName name="Z_EEC0117E_E5B9_4428_AF9C_A05117325387_.wvu.FilterData" localSheetId="0" hidden="1">'Приложение 11'!$A$8:$B$180</definedName>
    <definedName name="Z_F9AE2FF7_3DDB_40FA_9BA8_403809209F3E_.wvu.FilterData" localSheetId="0" hidden="1">'Приложение 11'!$A$8:$B$180</definedName>
    <definedName name="Z_FB426408_1504_4C94_8330_7A94EB21337F_.wvu.FilterData" localSheetId="0" hidden="1">'Приложение 11'!$A$8:$B$180</definedName>
    <definedName name="Z_FBBBD24F_996C_4A19_924F_61E8D8FFB91E_.wvu.FilterData" localSheetId="0" hidden="1">'Приложение 11'!$A$8:$B$180</definedName>
    <definedName name="Z_FC7E265B_5628_49CC_B922_47845EDE3806_.wvu.FilterData" localSheetId="0" hidden="1">'Приложение 11'!$A$8:$B$180</definedName>
    <definedName name="Z_FC7E265B_5628_49CC_B922_47845EDE3806_.wvu.PrintArea" localSheetId="0" hidden="1">'Приложение 11'!$A$6:$B$180</definedName>
    <definedName name="Z_FC7E265B_5628_49CC_B922_47845EDE3806_.wvu.PrintTitles" localSheetId="0" hidden="1">'Приложение 11'!$8:$8</definedName>
    <definedName name="_xlnm.Print_Titles" localSheetId="0">'Приложение 11'!$8:$8</definedName>
    <definedName name="_xlnm.Print_Area" localSheetId="0">'Приложение 11'!$A$1:$B$183</definedName>
  </definedNames>
  <calcPr calcId="152511" fullPrecision="0"/>
  <customWorkbookViews>
    <customWorkbookView name="Дементьева Елена Александровна - Личное представление" guid="{2132C671-6562-406C-A557-99903D39A497}" mergeInterval="0" personalView="1" maximized="1" xWindow="-8" yWindow="-8" windowWidth="1936" windowHeight="1056" activeSheetId="1"/>
    <customWorkbookView name="Голованова Наталья Васильевна - Личное представление" guid="{1303154D-B62E-4B85-A545-B377DDCA3A7D}" mergeInterval="0" personalView="1" maximized="1" xWindow="-8" yWindow="-8" windowWidth="1936" windowHeight="1056" activeSheetId="1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Трофимова Елена Анатольевна - Личное представление" guid="{CA868468-5F28-4D57-8281-DB2CFB777ABB}" mergeInterval="0" personalView="1" maximized="1" windowWidth="1916" windowHeight="831" activeSheetId="1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B121" i="1" l="1"/>
  <c r="B22" i="1" l="1"/>
  <c r="B11" i="1" s="1"/>
  <c r="B173" i="1" l="1"/>
  <c r="B24" i="1"/>
  <c r="B53" i="1"/>
  <c r="B128" i="1"/>
  <c r="B115" i="1"/>
  <c r="B110" i="1"/>
  <c r="B107" i="1"/>
  <c r="B106" i="1"/>
  <c r="B10" i="1" l="1"/>
  <c r="B101" i="1"/>
  <c r="B105" i="1"/>
  <c r="B90" i="1" l="1"/>
  <c r="B170" i="1"/>
  <c r="B176" i="1" l="1"/>
  <c r="B155" i="1" l="1"/>
  <c r="B153" i="1"/>
  <c r="B149" i="1"/>
  <c r="B147" i="1"/>
  <c r="B146" i="1" s="1"/>
  <c r="B82" i="1" l="1"/>
  <c r="B67" i="1" l="1"/>
  <c r="B48" i="1"/>
  <c r="B164" i="1"/>
  <c r="B183" i="1" l="1"/>
</calcChain>
</file>

<file path=xl/sharedStrings.xml><?xml version="1.0" encoding="utf-8"?>
<sst xmlns="http://schemas.openxmlformats.org/spreadsheetml/2006/main" count="169" uniqueCount="168">
  <si>
    <t>Наименование расходов</t>
  </si>
  <si>
    <t>тыс.руб.</t>
  </si>
  <si>
    <t xml:space="preserve">Департамент образования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</si>
  <si>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</si>
  <si>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</si>
  <si>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</si>
  <si>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</si>
  <si>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</si>
  <si>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</si>
  <si>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</si>
  <si>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</si>
  <si>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</si>
  <si>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Создание материальных резервов для ликвидации черезвычайных ситуаций природного и техногенного характера</t>
  </si>
  <si>
    <t>Департамент градостроительной деятельности</t>
  </si>
  <si>
    <t>к решению Думы</t>
  </si>
  <si>
    <t>Дума городского округа</t>
  </si>
  <si>
    <t>Итого:</t>
  </si>
  <si>
    <t>Департамент по управлению муниципальным имуществом</t>
  </si>
  <si>
    <t>от ____________ №___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</si>
  <si>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2022 ГОД</t>
  </si>
  <si>
    <t>Субсидии СОНКО,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</si>
  <si>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</si>
  <si>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Проектирование и реконструкция здания муниципального бюджетного учреждения дополнительного образования детская музыкальная школа № 4 имени заслуженного работника культуры Российской Федерации Владимира Михайловича Свердлова городского округа Тольятти, расположенного по адресу: г. Тольятти, пр. Степана Разина, 95, со строительством корпуса для муниципального бюджетного учреждения дополнительного образования детская хореографическая школа имени М.М. Плисецкой городского округа Тольятти (с/ф)</t>
  </si>
  <si>
    <t>Проектирование и строительство физкультурно-оздоровительного комплекса по адресу: Самарская область, г. Тольятти, Комсомольский район, ул. Гидротехническая, 36 (с/ф)</t>
  </si>
  <si>
    <t>Отсыпка дорог асфальтогранулятом</t>
  </si>
  <si>
    <t>Устройство и перенос ООТ</t>
  </si>
  <si>
    <t xml:space="preserve">Проектно-изыскательские работы по устройству линий наружного электроосвещения  мест концентрации ДТП, в том числе инженерно-геодезические изыскания </t>
  </si>
  <si>
    <t>Проектирование устройства пешеходных дорожек</t>
  </si>
  <si>
    <t>Устройство пешеходных дорожек, в том числе проектирование</t>
  </si>
  <si>
    <t>Проектирование устройства ООТ</t>
  </si>
  <si>
    <t>Устройство транспортного барьерного ограждения</t>
  </si>
  <si>
    <t>Проектирование устройства парковочных площадок, карманов, стоянок</t>
  </si>
  <si>
    <t>Оплата административных штрафов</t>
  </si>
  <si>
    <t>Устройство светофорных объектов в рамках выполнения мероприятий в соответствии с изменениями в ГОСТ Р 52289-2004</t>
  </si>
  <si>
    <t>Приобретение дорожных знаков (с учетом выполнения работ по их установке)</t>
  </si>
  <si>
    <t>Материалы для содержания технических средств организации дорожного движения</t>
  </si>
  <si>
    <t>Покос травы на землях общего пользования по предписаниям надзорных органов (минимальная потребность на приоритетных территориях)</t>
  </si>
  <si>
    <t>Ремонт здания для размещения МБУ «Зеленстрой»</t>
  </si>
  <si>
    <t xml:space="preserve">Аренда и установка  биотуалетов в местах проведения праздничных мероприятий </t>
  </si>
  <si>
    <t>Увеличение кратности полива цветников и вновь посаженных деревьев</t>
  </si>
  <si>
    <t>Уход за молодыми посадками (внесение сухих минеральных удобрений)</t>
  </si>
  <si>
    <t>Комплексное содержание территорий жилых кварталов Центрального района</t>
  </si>
  <si>
    <t>Реализация муниципальных задач (общегородские имиджевые мероприятия, олимпиады, конкурсы)</t>
  </si>
  <si>
    <t>Субсидии на капитальный ремонт систем автоматической пожарной сигнализации, оповещения и управления эвакуацией людей  (АПС и СОУЭ)</t>
  </si>
  <si>
    <t>Выполнение мероприятий по организации доступности зданий для маломобильных групп населения</t>
  </si>
  <si>
    <t>Восстановление целостности ограждения территорий образовательных учреждений</t>
  </si>
  <si>
    <t>Дооснащение уличного освещения образовательных учреждений</t>
  </si>
  <si>
    <t>Оснащение муниципальных объектов образования системами охранной сигнализации</t>
  </si>
  <si>
    <t>Оснащение муниципальных объектов образования системами контроля управления доступом (СКУД)</t>
  </si>
  <si>
    <t>Спил аварийно-опасных деревьев на территориях учреждений образования</t>
  </si>
  <si>
    <t>Ремонт асфальтового покрытия территорий образовательных учреждений</t>
  </si>
  <si>
    <t>Приобретение оргтехники для МКУ «Центр поддержки общественных инициатив»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</si>
  <si>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</si>
  <si>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Субсидии СОНКО на осуществление уставной деятельности </t>
  </si>
  <si>
    <t>Ремонт фасада здания Думы ( с учетом научно-реставрационного отчета)</t>
  </si>
  <si>
    <t>Приобретение прочих оборотных запасов (материалов)</t>
  </si>
  <si>
    <t>Оплата коммунальных услуг</t>
  </si>
  <si>
    <t>Замена светильников потолочных в МКУ «Тольяттинский архив»</t>
  </si>
  <si>
    <t>Приобретение компьютерной техники, расходных и комплектующих запчастей</t>
  </si>
  <si>
    <t xml:space="preserve">Поставка и настройка программно-аппаратных комплексов  безопасности </t>
  </si>
  <si>
    <t>Аттестация информационных систем персональных данных (ИС «Народонаселение» -254 автоматизированных рабочих мест;  государственная ИС «МФЦ» - 15 автоматизированных рабочих мест; база данных «Социальный регистр» - 205 автоматизированных рабочих мест)</t>
  </si>
  <si>
    <t xml:space="preserve">Мероприятия по выполнению санитарно-эпидемиологическиих требований в целях получения образовательной лицензии </t>
  </si>
  <si>
    <t>Мероприятия по энергосбережению</t>
  </si>
  <si>
    <t>Мероприятия по антитеррору</t>
  </si>
  <si>
    <t>Замена деревянных окон на пластиковые  в 1- 4 классах</t>
  </si>
  <si>
    <t>Ремонт транспортных средств МКУ «ЦГЗ»</t>
  </si>
  <si>
    <t>Техническое обслуживание пожарной сигнализации МБОУ «Курсы ГО»</t>
  </si>
  <si>
    <t>Разработка проектной документации по АПС МБОУ «Курсы ГО»</t>
  </si>
  <si>
    <t>Проектно-изыскательские работы по капитальному ремонту путепроводов</t>
  </si>
  <si>
    <t>Проектно-изыскательские работы по строительству улично-дорожной сети в мкр. Новоматюшкино (1 этап)</t>
  </si>
  <si>
    <t>Ремонт проезда Тупиковый,2, строение 3 до ул.Новозаводская</t>
  </si>
  <si>
    <t>Мероприятия по беспрепятственному доступу инвалидов и других маломобильных групп</t>
  </si>
  <si>
    <t>Противопожарные мероприятия (предписания)</t>
  </si>
  <si>
    <t xml:space="preserve">Противопожарные мероприятия (приведение в соответствии  с требованиями законодательства) </t>
  </si>
  <si>
    <t>Строительство магистральной улицы общегородского значения регулируемого движения в продолжение ул. Фермерской до Южного шоссе (с/ф)</t>
  </si>
  <si>
    <t>Приобретение автомобиля GRANTA для МКУ «ЦГЗ»</t>
  </si>
  <si>
    <t>Приобретение аварийно-спасательного автомобиля для МКУ «ЦГЗ»</t>
  </si>
  <si>
    <t>Приобретение лодочного мотора для МКУ «ЦГЗ»</t>
  </si>
  <si>
    <t>Приобретение запчастей и расходников к радиостанциям для МКУ «ЦГЗ»</t>
  </si>
  <si>
    <t>Приобретение знаков безопасности для МКУ «ЦГЗ»</t>
  </si>
  <si>
    <t>Подготовка и обеспечение спортивных сборных команд городского округа Тольятти по базовым видам спорта (п. 1.7 ст.18 Федерального закона №329-ФЗ)</t>
  </si>
  <si>
    <t xml:space="preserve">Обследование здания для получения заключения по износу и дальнейшей разработки ПСД на капитальный ремонт для МБУ ДО ЦРТДЮ «Истоки» </t>
  </si>
  <si>
    <t xml:space="preserve">Проведение гос. экспертизы ПСД на капитальный ремонт для МБУ ДО Школа искусств №1 </t>
  </si>
  <si>
    <t xml:space="preserve">Предоставление субсидий юридическим лицам, осуществляющим деятельность в сфере культуры </t>
  </si>
  <si>
    <t xml:space="preserve">Капитальный ремонт фасада и благоустройство территории с устройством пандуса для библиотеки № 18, расположенной по адресу: ул.40 лет Победы, 114 </t>
  </si>
  <si>
    <t xml:space="preserve">Присуждение именных премий главы в сфере культуры «Вдохновение» </t>
  </si>
  <si>
    <t>Перевозка культурных ценностей при ЧС</t>
  </si>
  <si>
    <t xml:space="preserve">Проведение XX детского фестиваля гандбола в  рамках календарного плана физкультурных мероприятий и спортивных мероприятий городского округа Тольятти </t>
  </si>
  <si>
    <t xml:space="preserve">Мероприятия по выполнению требований пожарной безопасности в целях получения образовательной лицензии </t>
  </si>
  <si>
    <t>Приобретение лицензий системы виртуализации Vmware для аттестации серверных частей муниципальных информационных систем</t>
  </si>
  <si>
    <t xml:space="preserve">Празднование Дня Победы </t>
  </si>
  <si>
    <t>Празднование Дня города</t>
  </si>
  <si>
    <t>Приложение 11</t>
  </si>
  <si>
    <t>Приобретение компьютерного оборудования, МФУ и обеспечение средствами связи ( для вновь вводимых 8 шт.ед. в ДГХ)</t>
  </si>
  <si>
    <t>Услуги физической охраны ЧОО в школах и садах</t>
  </si>
  <si>
    <t xml:space="preserve">Оплата части постоянной части родительской платы за детские дошкольные образовательные учреждения (20% от 9,86 руб. = 1,97 руб. в день) </t>
  </si>
  <si>
    <t>Приобретение лодок и весел для МБУ СШОР №14 «Жигули»</t>
  </si>
  <si>
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</si>
  <si>
    <t>Предоставление субсидий СОНКО в области физической культуры и спорта</t>
  </si>
  <si>
    <t>Проектно-сметная документация капитального ремонта технологического оборудования хладоцентра и систем холодоснабжения ледового поля ДС «Волгарь»</t>
  </si>
  <si>
    <t>Выполнение мероприятий по организации доступности зданий для маломобильных групп населения в спорткомплексе «Старт»</t>
  </si>
  <si>
    <t>Расходы на содержание Думы -всего, в т.ч.</t>
  </si>
  <si>
    <t>Приобретение 2-х автомобилей Гранта</t>
  </si>
  <si>
    <t>Расходы на содержание контрольно-счетной палаты -всего, в т.ч.</t>
  </si>
  <si>
    <t xml:space="preserve">Проектные работы на ремонт фасада здания </t>
  </si>
  <si>
    <t xml:space="preserve">Оплата коммунальных услуг </t>
  </si>
  <si>
    <t>Услуги по обслуживанию и сопровождению сайта</t>
  </si>
  <si>
    <t>Специальная оценка условий труда</t>
  </si>
  <si>
    <t>Закупка лицензии Microsoft WINDOWS на сервер</t>
  </si>
  <si>
    <t>Сетевое хранилище для резервной копии</t>
  </si>
  <si>
    <t>Услуги городской связи</t>
  </si>
  <si>
    <t>Почтовые услуги</t>
  </si>
  <si>
    <t>Конверты</t>
  </si>
  <si>
    <t>Ремонт и обслуживание офисных машин, заправка картриджей</t>
  </si>
  <si>
    <t>Закупка лицензии ПО WINDOWS 10</t>
  </si>
  <si>
    <t>Приобретение компьютера в сборе с программным обеспечением</t>
  </si>
  <si>
    <t>Приобретение мебели</t>
  </si>
  <si>
    <t>Приобретение системных аппаратов для IP-телефонии</t>
  </si>
  <si>
    <t>Источник бесперебойного питания для серверной</t>
  </si>
  <si>
    <t>Расходы протокольного характера (цветы)</t>
  </si>
  <si>
    <t>Приобретение ПО "Консультант Плюс"</t>
  </si>
  <si>
    <t>Ремонт конструктивных элементов многоквартирных домов (ремонт козырьков, укрепление балконов)</t>
  </si>
  <si>
    <t>Ремонт нежилого муниципального помещения по адресу: ул. Горького, 47 для размещения  МКУ «ЦГЗ»</t>
  </si>
  <si>
    <t>Приобретение мебели, бумаги, канцтоваров в связи с увеличением штатной численности администрации</t>
  </si>
  <si>
    <t>Приобретение прав на програмное обеспечение</t>
  </si>
  <si>
    <t>Приобретение и установка стоечного (арочного) металлодетектора</t>
  </si>
  <si>
    <t>Услуги по вывозу и утилизации списанных ТМЦ</t>
  </si>
  <si>
    <t>Приобретение автомобилей</t>
  </si>
  <si>
    <t>Приобретение ГСМ</t>
  </si>
  <si>
    <t>Услуги по проведению экспертизы с привлечением специалистов на договорной основе</t>
  </si>
  <si>
    <t>Ремонт кровли зданий (МБУ СШОР № 13 «Волгарь» (д/с «Волгарь»), МБУДО СШОР № 7 «Акробат» (спорткомплекс ул.Матросова, 5а)</t>
  </si>
  <si>
    <t>Приобретение видеокамер для трансляции в зале заседаний (2шт.)</t>
  </si>
  <si>
    <t>Приобретение  планшетов</t>
  </si>
  <si>
    <t>Приобретение плазменной панели (1шт.)</t>
  </si>
  <si>
    <t>Приобретение МФУ</t>
  </si>
  <si>
    <t>Запасные части к вычислительной технике</t>
  </si>
  <si>
    <t xml:space="preserve">Проект модернизации  и замены  АТС </t>
  </si>
  <si>
    <t xml:space="preserve">Проект модернизации компьютерной вычислительной сети </t>
  </si>
  <si>
    <t>Приобретение ноутбуков и офисной техники</t>
  </si>
  <si>
    <t>Ремонт автомобилей</t>
  </si>
  <si>
    <t>Оплата исполнительных листов</t>
  </si>
  <si>
    <t>Вывоз снега с территорий жилых кварталов (без придомовых территорий)</t>
  </si>
  <si>
    <t>Валка, утилизация и вывоз деревьев и спиленных веток с административной территории города</t>
  </si>
  <si>
    <t>Патрулирование бывшей городской свалки промышленных и бытовых отходов, расположенной в Комсомольском районе, южнее завода ОАО «АвтоВАЗАгрегат» и  полигона Узюково.</t>
  </si>
  <si>
    <t>Обследование и разработка проектов на снос объектов (подземный переход (пешеходный тоннель), расположенный по адресу: северо-западнее по проспекту Степана Разина,25)</t>
  </si>
  <si>
    <t>Увеличение штатной численности на 2 штатные единицы ЕДДС МКУ «ЦГЗ»</t>
  </si>
  <si>
    <t>Приобретение запчастей для автомобилей МКУ «ЦПП»</t>
  </si>
  <si>
    <t>Техническое обслуживание системы охранной сигнализации МБОУ «Курсы ГО»</t>
  </si>
  <si>
    <t xml:space="preserve">Строительство бокового проезда к ФОК СДЮШОР № 8 «Союз» </t>
  </si>
  <si>
    <t>Проектно-изыскательские работы по капитальному ремонту ул.Коммунистическая к ОАО «ЖИТО»</t>
  </si>
  <si>
    <t>Проектно-изыскательские работы по строительству улично-дорожной сети в мкр. «Тимофеевка-2» (1 этап)</t>
  </si>
  <si>
    <t>Содержание МКУ «ЦОДД ГОТ»</t>
  </si>
  <si>
    <t>Монтаж объекта инфраструктуры, переданного ГАУ СО «Самара Арена» МБОУ ДО «Центр «Гранит»</t>
  </si>
  <si>
    <t>Проведение мероприятий по обновления материально - технической базы  МБУ ММЦ «Шанс» (приобретение оборудования для интерактивной площадки)</t>
  </si>
  <si>
    <t xml:space="preserve">Финансирование участия команды «Олимп» г.о. Тольятти МБУДО СШОР № 10 «Олимп» в Чемпионате России по гандболу среди женских команд высшей лиги </t>
  </si>
  <si>
    <t>Разработка проектно-сметной документации с получением государственной экспертизы на капитальный ремонт УСК Олимп МБУ СШОР № 10 «Олимп»</t>
  </si>
  <si>
    <t>Предписания Роспотребнадзора (МБУДО СШОР № 1 «Лыжные гонки», МБУДО СШОР № 10 «Олимп», МБУ СШ № 4 «Шахматы»)</t>
  </si>
  <si>
    <t>Разработка проектно - сметной документации, изготовление и монтаж пандуса в целях создания условий доступности в соответствии с  предписанием  прокуратуры (МБУ СШОР № 5 «Спортивная борьба»)</t>
  </si>
  <si>
    <t>Предписания и требования Ростехнадзора (МБУ СШОР № 2 «Красные Крылья», МБУ СШ № 4 «Шахматы», МБУ СШОР №5 «Спортивная борьба», МБУ СШОР №8 «Союз»,  МБУДО СШОР № 10 «Олимп», МБУ СШОР № 12 «Лада»)</t>
  </si>
  <si>
    <t>Требования антитеррористической защищенности (МБУ СШОР № 1 «Лыжные гонки», МБУ СШОР № 2 «Красные Крылья», МБУДО СШОР №3 «Легкая атлетика», МБУ СШ № 4 «Шахматы», МБУ СШОР № 5 «Спортивная борьба», МБУДО СШОР №7 «Акробат», МБУ СШОР № 8 «Союз», МБУ СШОР № 9 «Велотол», МБУДО СШОР №10 «Олимп», МБУДО СШОР № 11 «Бокс», МБУ СШОР №12 «Лада», МБУ СШОР № 13 «Волгарь», МБУ СШОР № 14 «Жигули»)</t>
  </si>
  <si>
    <t>Софинансирование на закупку 1 приоритетной для МБУ «Зеленстрой» единицы техники «Самосвал газон «Некст» 3-х местный (3-х сторонняя разгрузка с гидроподьемником)</t>
  </si>
  <si>
    <t>Устройство душевых кабин в месте для купания «Волжский» (3 шт.)</t>
  </si>
  <si>
    <t>Приобретение металлодетекторов</t>
  </si>
  <si>
    <t xml:space="preserve">Устройство линий наружного электроосвещения </t>
  </si>
  <si>
    <t>Косьба газонов и уборка листвы с газонов (увеличение кратности работ)</t>
  </si>
  <si>
    <t xml:space="preserve">Устройство электроснабжения сценической площадки на набережной Комсомольского района </t>
  </si>
  <si>
    <t>Содержание мест погребения (мест захоронения)</t>
  </si>
  <si>
    <t>Приложение № 2 к итоговому протоколу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</si>
</sst>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6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/>
    <xf numFmtId="3" fontId="6" fillId="0" borderId="3" xfId="0" applyNumberFormat="1" applyFont="1" applyFill="1" applyBorder="1" applyAlignment="1"/>
    <xf numFmtId="0" fontId="5" fillId="0" borderId="1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left" wrapText="1"/>
    </xf>
    <xf numFmtId="3" fontId="11" fillId="0" borderId="3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0" fontId="4" fillId="0" borderId="1" xfId="1" applyNumberFormat="1" applyFont="1" applyFill="1" applyBorder="1" applyAlignment="1">
      <alignment horizontal="left"/>
    </xf>
    <xf numFmtId="3" fontId="4" fillId="0" borderId="1" xfId="1" applyNumberFormat="1" applyFont="1" applyFill="1" applyBorder="1" applyAlignment="1">
      <alignment horizontal="center" wrapText="1"/>
    </xf>
    <xf numFmtId="0" fontId="13" fillId="0" borderId="1" xfId="0" applyFont="1" applyBorder="1" applyAlignment="1"/>
    <xf numFmtId="0" fontId="4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3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3" fontId="11" fillId="0" borderId="1" xfId="1" applyNumberFormat="1" applyFont="1" applyFill="1" applyBorder="1" applyAlignment="1">
      <alignment horizontal="center" wrapText="1"/>
    </xf>
    <xf numFmtId="0" fontId="11" fillId="0" borderId="1" xfId="1" applyNumberFormat="1" applyFont="1" applyFill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3" fontId="11" fillId="0" borderId="5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3" fontId="13" fillId="0" borderId="1" xfId="0" applyNumberFormat="1" applyFont="1" applyFill="1" applyBorder="1" applyAlignment="1">
      <alignment horizontal="center"/>
    </xf>
    <xf numFmtId="164" fontId="11" fillId="0" borderId="1" xfId="2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4" xfId="2" applyFont="1" applyFill="1" applyBorder="1" applyAlignment="1">
      <alignment horizontal="left" wrapText="1"/>
    </xf>
    <xf numFmtId="0" fontId="11" fillId="0" borderId="1" xfId="2" applyFont="1" applyFill="1" applyBorder="1" applyAlignment="1">
      <alignment horizontal="left" wrapText="1"/>
    </xf>
    <xf numFmtId="3" fontId="13" fillId="0" borderId="3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3" fontId="10" fillId="0" borderId="1" xfId="1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left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3" fontId="13" fillId="0" borderId="3" xfId="0" applyNumberFormat="1" applyFont="1" applyFill="1" applyBorder="1" applyAlignment="1">
      <alignment horizontal="center" wrapText="1"/>
    </xf>
    <xf numFmtId="3" fontId="13" fillId="0" borderId="5" xfId="1" applyNumberFormat="1" applyFont="1" applyFill="1" applyBorder="1" applyAlignment="1">
      <alignment horizontal="center" wrapText="1"/>
    </xf>
    <xf numFmtId="3" fontId="13" fillId="0" borderId="1" xfId="1" applyNumberFormat="1" applyFont="1" applyFill="1" applyBorder="1" applyAlignment="1">
      <alignment horizontal="center" wrapText="1"/>
    </xf>
    <xf numFmtId="3" fontId="13" fillId="0" borderId="1" xfId="1" applyNumberFormat="1" applyFont="1" applyFill="1" applyBorder="1" applyAlignment="1">
      <alignment horizontal="center"/>
    </xf>
    <xf numFmtId="3" fontId="13" fillId="0" borderId="5" xfId="0" applyNumberFormat="1" applyFont="1" applyFill="1" applyBorder="1" applyAlignment="1">
      <alignment horizontal="center" wrapText="1"/>
    </xf>
    <xf numFmtId="0" fontId="13" fillId="0" borderId="1" xfId="0" applyFont="1" applyBorder="1"/>
    <xf numFmtId="0" fontId="13" fillId="0" borderId="1" xfId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 vertical="top"/>
    </xf>
    <xf numFmtId="3" fontId="11" fillId="2" borderId="6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justify"/>
    </xf>
    <xf numFmtId="3" fontId="13" fillId="0" borderId="4" xfId="0" applyNumberFormat="1" applyFont="1" applyBorder="1" applyAlignment="1">
      <alignment horizontal="center"/>
    </xf>
    <xf numFmtId="3" fontId="13" fillId="2" borderId="4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11" fillId="0" borderId="1" xfId="2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/>
    </xf>
    <xf numFmtId="0" fontId="11" fillId="0" borderId="4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3" fillId="0" borderId="4" xfId="1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26" Type="http://schemas.openxmlformats.org/officeDocument/2006/relationships/revisionLog" Target="revisionLog14.xml"/><Relationship Id="rId39" Type="http://schemas.openxmlformats.org/officeDocument/2006/relationships/revisionLog" Target="revisionLog15.xml"/><Relationship Id="rId21" Type="http://schemas.openxmlformats.org/officeDocument/2006/relationships/revisionLog" Target="revisionLog141.xml"/><Relationship Id="rId34" Type="http://schemas.openxmlformats.org/officeDocument/2006/relationships/revisionLog" Target="revisionLog15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1.xml"/><Relationship Id="rId50" Type="http://schemas.openxmlformats.org/officeDocument/2006/relationships/revisionLog" Target="revisionLog20.xml"/><Relationship Id="rId55" Type="http://schemas.openxmlformats.org/officeDocument/2006/relationships/revisionLog" Target="revisionLog23.xml"/><Relationship Id="rId63" Type="http://schemas.openxmlformats.org/officeDocument/2006/relationships/revisionLog" Target="revisionLog29.xml"/><Relationship Id="rId7" Type="http://schemas.openxmlformats.org/officeDocument/2006/relationships/revisionLog" Target="revisionLog121.xml"/><Relationship Id="rId2" Type="http://schemas.openxmlformats.org/officeDocument/2006/relationships/revisionLog" Target="revisionLog2.xml"/><Relationship Id="rId16" Type="http://schemas.openxmlformats.org/officeDocument/2006/relationships/revisionLog" Target="revisionLog14111.xml"/><Relationship Id="rId20" Type="http://schemas.openxmlformats.org/officeDocument/2006/relationships/revisionLog" Target="revisionLog15111.xml"/><Relationship Id="rId29" Type="http://schemas.openxmlformats.org/officeDocument/2006/relationships/revisionLog" Target="revisionLog5.xml"/><Relationship Id="rId41" Type="http://schemas.openxmlformats.org/officeDocument/2006/relationships/revisionLog" Target="revisionLog181.xml"/><Relationship Id="rId54" Type="http://schemas.openxmlformats.org/officeDocument/2006/relationships/revisionLog" Target="revisionLog22.xml"/><Relationship Id="rId62" Type="http://schemas.openxmlformats.org/officeDocument/2006/relationships/revisionLog" Target="revisionLog28.xml"/><Relationship Id="rId1" Type="http://schemas.openxmlformats.org/officeDocument/2006/relationships/revisionLog" Target="revisionLog1111.xml"/><Relationship Id="rId6" Type="http://schemas.openxmlformats.org/officeDocument/2006/relationships/revisionLog" Target="revisionLog1211.xml"/><Relationship Id="rId11" Type="http://schemas.openxmlformats.org/officeDocument/2006/relationships/revisionLog" Target="revisionLog1311.xml"/><Relationship Id="rId24" Type="http://schemas.openxmlformats.org/officeDocument/2006/relationships/revisionLog" Target="revisionLog1611.xml"/><Relationship Id="rId32" Type="http://schemas.openxmlformats.org/officeDocument/2006/relationships/revisionLog" Target="revisionLog6.xml"/><Relationship Id="rId37" Type="http://schemas.openxmlformats.org/officeDocument/2006/relationships/revisionLog" Target="revisionLog171.xml"/><Relationship Id="rId40" Type="http://schemas.openxmlformats.org/officeDocument/2006/relationships/revisionLog" Target="revisionLog1811.xml"/><Relationship Id="rId45" Type="http://schemas.openxmlformats.org/officeDocument/2006/relationships/revisionLog" Target="revisionLog19.xml"/><Relationship Id="rId53" Type="http://schemas.openxmlformats.org/officeDocument/2006/relationships/revisionLog" Target="revisionLog110.xml"/><Relationship Id="rId58" Type="http://schemas.openxmlformats.org/officeDocument/2006/relationships/revisionLog" Target="revisionLog1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.xml"/><Relationship Id="rId28" Type="http://schemas.openxmlformats.org/officeDocument/2006/relationships/revisionLog" Target="revisionLog4.xml"/><Relationship Id="rId36" Type="http://schemas.openxmlformats.org/officeDocument/2006/relationships/revisionLog" Target="revisionLog1711.xml"/><Relationship Id="rId49" Type="http://schemas.openxmlformats.org/officeDocument/2006/relationships/revisionLog" Target="revisionLog10.xml"/><Relationship Id="rId57" Type="http://schemas.openxmlformats.org/officeDocument/2006/relationships/revisionLog" Target="revisionLog111.xml"/><Relationship Id="rId61" Type="http://schemas.openxmlformats.org/officeDocument/2006/relationships/revisionLog" Target="revisionLog27.xml"/><Relationship Id="rId10" Type="http://schemas.openxmlformats.org/officeDocument/2006/relationships/revisionLog" Target="revisionLog13111.xml"/><Relationship Id="rId19" Type="http://schemas.openxmlformats.org/officeDocument/2006/relationships/revisionLog" Target="revisionLog151111.xml"/><Relationship Id="rId31" Type="http://schemas.openxmlformats.org/officeDocument/2006/relationships/revisionLog" Target="revisionLog17111.xml"/><Relationship Id="rId44" Type="http://schemas.openxmlformats.org/officeDocument/2006/relationships/revisionLog" Target="revisionLog8.xml"/><Relationship Id="rId52" Type="http://schemas.openxmlformats.org/officeDocument/2006/relationships/revisionLog" Target="revisionLog1101.xml"/><Relationship Id="rId60" Type="http://schemas.openxmlformats.org/officeDocument/2006/relationships/revisionLog" Target="revisionLog26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4" Type="http://schemas.openxmlformats.org/officeDocument/2006/relationships/revisionLog" Target="revisionLog3.xml"/><Relationship Id="rId22" Type="http://schemas.openxmlformats.org/officeDocument/2006/relationships/revisionLog" Target="revisionLog16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.xml"/><Relationship Id="rId35" Type="http://schemas.openxmlformats.org/officeDocument/2006/relationships/revisionLog" Target="revisionLog7.xml"/><Relationship Id="rId43" Type="http://schemas.openxmlformats.org/officeDocument/2006/relationships/revisionLog" Target="revisionLog191.xml"/><Relationship Id="rId48" Type="http://schemas.openxmlformats.org/officeDocument/2006/relationships/revisionLog" Target="revisionLog9.xml"/><Relationship Id="rId56" Type="http://schemas.openxmlformats.org/officeDocument/2006/relationships/revisionLog" Target="revisionLog24.xml"/><Relationship Id="rId64" Type="http://schemas.openxmlformats.org/officeDocument/2006/relationships/revisionLog" Target="revisionLog30.xml"/><Relationship Id="rId8" Type="http://schemas.openxmlformats.org/officeDocument/2006/relationships/revisionLog" Target="revisionLog112.xml"/><Relationship Id="rId51" Type="http://schemas.openxmlformats.org/officeDocument/2006/relationships/revisionLog" Target="revisionLog21.xml"/><Relationship Id="rId3" Type="http://schemas.openxmlformats.org/officeDocument/2006/relationships/revisionLog" Target="revisionLog1112.xml"/><Relationship Id="rId12" Type="http://schemas.openxmlformats.org/officeDocument/2006/relationships/revisionLog" Target="revisionLog13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.xml"/><Relationship Id="rId46" Type="http://schemas.openxmlformats.org/officeDocument/2006/relationships/revisionLog" Target="revisionLog18.xml"/><Relationship Id="rId59" Type="http://schemas.openxmlformats.org/officeDocument/2006/relationships/revisionLog" Target="revisionLog2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DFB4480-D68B-457E-9E87-8FEC4B8AB6F4}" diskRevisions="1" revisionId="412" version="64">
  <header guid="{03BEF07E-0350-4984-9C39-04525F93F0EF}" dateTime="2021-12-01T11:42:39" maxSheetId="2" userName="liliya" r:id="rId1">
    <sheetIdMap count="1">
      <sheetId val="1"/>
    </sheetIdMap>
  </header>
  <header guid="{A65F73DF-6136-4415-8462-9F0722C14E7C}" dateTime="2021-12-01T13:05:32" maxSheetId="2" userName="Трофимова Елена Анатольевна" r:id="rId2" minRId="1" maxRId="4">
    <sheetIdMap count="1">
      <sheetId val="1"/>
    </sheetIdMap>
  </header>
  <header guid="{894D7428-676B-43FA-BC39-38ADE808A934}" dateTime="2021-12-01T13:16:39" maxSheetId="2" userName="Пивоварова Людмила Ивановна" r:id="rId3" minRId="10" maxRId="37">
    <sheetIdMap count="1">
      <sheetId val="1"/>
    </sheetIdMap>
  </header>
  <header guid="{2CD56C54-BA20-4A0C-928B-468CCA8B3685}" dateTime="2021-12-01T13:19:11" maxSheetId="2" userName="Зарубина Наталья Ивановна" r:id="rId4" minRId="41" maxRId="47">
    <sheetIdMap count="1">
      <sheetId val="1"/>
    </sheetIdMap>
  </header>
  <header guid="{89DE4A77-8C77-4E69-9327-CCD438EFFBEE}" dateTime="2021-12-01T13:19:21" maxSheetId="2" userName="Зарубина Наталья Ивановна" r:id="rId5">
    <sheetIdMap count="1">
      <sheetId val="1"/>
    </sheetIdMap>
  </header>
  <header guid="{E0D6702B-C526-4D3B-A78D-9684AC0D018F}" dateTime="2021-12-01T13:20:00" maxSheetId="2" userName="Зарубина Наталья Ивановна" r:id="rId6" minRId="54">
    <sheetIdMap count="1">
      <sheetId val="1"/>
    </sheetIdMap>
  </header>
  <header guid="{58AF1C0A-4B52-4D13-BF0C-C878A4CE6E56}" dateTime="2021-12-01T13:21:51" maxSheetId="2" userName="Зарубина Наталья Ивановна" r:id="rId7">
    <sheetIdMap count="1">
      <sheetId val="1"/>
    </sheetIdMap>
  </header>
  <header guid="{53C236A7-CBAF-4674-9D4A-EB58F78D719B}" dateTime="2021-12-01T13:22:44" maxSheetId="2" userName="Зарубина Наталья Ивановна" r:id="rId8">
    <sheetIdMap count="1">
      <sheetId val="1"/>
    </sheetIdMap>
  </header>
  <header guid="{71E7D3BD-D354-448C-BD59-C7EB2005DF00}" dateTime="2021-12-01T13:22:52" maxSheetId="2" userName="Зарубина Наталья Ивановна" r:id="rId9">
    <sheetIdMap count="1">
      <sheetId val="1"/>
    </sheetIdMap>
  </header>
  <header guid="{23F2AEDC-0D23-4763-A350-FA1E6FE42688}" dateTime="2021-12-01T13:24:12" maxSheetId="2" userName="Зарубина Наталья Ивановна" r:id="rId10">
    <sheetIdMap count="1">
      <sheetId val="1"/>
    </sheetIdMap>
  </header>
  <header guid="{2FDD1CD0-5040-494A-884C-7554F8083A72}" dateTime="2021-12-01T13:24:46" maxSheetId="2" userName="Зарубина Наталья Ивановна" r:id="rId11">
    <sheetIdMap count="1">
      <sheetId val="1"/>
    </sheetIdMap>
  </header>
  <header guid="{DFA3E5CB-479A-42B4-AA4F-A335205E0BC1}" dateTime="2021-12-01T13:25:03" maxSheetId="2" userName="Зарубина Наталья Ивановна" r:id="rId12">
    <sheetIdMap count="1">
      <sheetId val="1"/>
    </sheetIdMap>
  </header>
  <header guid="{B5580D01-B2EC-4FD6-9F06-DA718844BA56}" dateTime="2021-12-01T13:37:59" maxSheetId="2" userName="Бельмесова Надежда Леонидова" r:id="rId13" minRId="76" maxRId="141">
    <sheetIdMap count="1">
      <sheetId val="1"/>
    </sheetIdMap>
  </header>
  <header guid="{1237226E-FDF5-42EF-8F48-12E2575BD935}" dateTime="2021-12-01T14:15:05" maxSheetId="2" userName="Трофимова Елена Анатольевна" r:id="rId14">
    <sheetIdMap count="1">
      <sheetId val="1"/>
    </sheetIdMap>
  </header>
  <header guid="{C9A116A2-1795-4488-9544-28CE41EE02AF}" dateTime="2021-12-01T14:16:40" maxSheetId="2" userName="Пивоварова Людмила Ивановна" r:id="rId15">
    <sheetIdMap count="1">
      <sheetId val="1"/>
    </sheetIdMap>
  </header>
  <header guid="{2863FDA3-2297-4536-B643-DE3F80718D30}" dateTime="2021-12-01T14:57:32" maxSheetId="2" userName="Николаева Елена Ирфанова" r:id="rId16" minRId="153" maxRId="154">
    <sheetIdMap count="1">
      <sheetId val="1"/>
    </sheetIdMap>
  </header>
  <header guid="{980B5385-0539-455D-9DA4-B19E3DA66DDB}" dateTime="2021-12-01T15:15:09" maxSheetId="2" userName="Зарубина Наталья Ивановна" r:id="rId17">
    <sheetIdMap count="1">
      <sheetId val="1"/>
    </sheetIdMap>
  </header>
  <header guid="{DE39BD4B-0FCF-4683-8105-5BD6D7519D05}" dateTime="2021-12-01T15:38:53" maxSheetId="2" userName="liliya" r:id="rId18">
    <sheetIdMap count="1">
      <sheetId val="1"/>
    </sheetIdMap>
  </header>
  <header guid="{C6555B21-54E3-41C2-85EB-57772A8BD9DE}" dateTime="2021-12-01T16:31:55" maxSheetId="2" userName="Николаева Елена Ирфанова" r:id="rId19">
    <sheetIdMap count="1">
      <sheetId val="1"/>
    </sheetIdMap>
  </header>
  <header guid="{F2BBF7D4-50D8-4730-8E3F-4C986F8B0A88}" dateTime="2021-12-01T17:28:00" maxSheetId="2" userName="Бельмесова Надежда Леонидова" r:id="rId20" minRId="163">
    <sheetIdMap count="1">
      <sheetId val="1"/>
    </sheetIdMap>
  </header>
  <header guid="{6DF6FDCB-0E49-4CD1-A7CE-335248900A1F}" dateTime="2021-12-01T18:02:38" maxSheetId="2" userName="Бельмесова Надежда Леонидова" r:id="rId21" minRId="167" maxRId="219">
    <sheetIdMap count="1">
      <sheetId val="1"/>
    </sheetIdMap>
  </header>
  <header guid="{0BA040D7-5D0F-47EF-A894-418F7F427BB2}" dateTime="2021-12-01T18:14:55" maxSheetId="2" userName="Пивоварова Людмила Ивановна" r:id="rId22" minRId="223" maxRId="224">
    <sheetIdMap count="1">
      <sheetId val="1"/>
    </sheetIdMap>
  </header>
  <header guid="{4E457681-8AE2-45A1-92A2-18CE3D86D95B}" dateTime="2021-12-01T18:15:49" maxSheetId="2" userName="Пивоварова Людмила Ивановна" r:id="rId23">
    <sheetIdMap count="1">
      <sheetId val="1"/>
    </sheetIdMap>
  </header>
  <header guid="{346E9AAE-3290-4253-9EAD-6BA51B7B791D}" dateTime="2021-12-01T18:19:45" maxSheetId="2" userName="Бельмесова Надежда Леонидова" r:id="rId24" minRId="231">
    <sheetIdMap count="1">
      <sheetId val="1"/>
    </sheetIdMap>
  </header>
  <header guid="{8516645D-F1D4-4B57-A4EC-A1EFDDCDC7F4}" dateTime="2021-12-01T18:22:38" maxSheetId="2" userName="Бельмесова Надежда Леонидова" r:id="rId25" minRId="235" maxRId="240">
    <sheetIdMap count="1">
      <sheetId val="1"/>
    </sheetIdMap>
  </header>
  <header guid="{0FE1CC74-EDC2-4301-9FE0-9B9AEF938436}" dateTime="2021-12-01T18:24:43" maxSheetId="2" userName="Бельмесова Надежда Леонидова" r:id="rId26" minRId="244" maxRId="248">
    <sheetIdMap count="1">
      <sheetId val="1"/>
    </sheetIdMap>
  </header>
  <header guid="{6B3B5E02-575E-4ED1-A9E9-EFFA6EA0D17B}" dateTime="2021-12-01T18:25:02" maxSheetId="2" userName="Бельмесова Надежда Леонидова" r:id="rId27">
    <sheetIdMap count="1">
      <sheetId val="1"/>
    </sheetIdMap>
  </header>
  <header guid="{EE926BF1-E820-423F-A3A9-00A40F18E0F8}" dateTime="2021-12-01T19:16:41" maxSheetId="2" userName="Архипова Елена Иннакентьевна" r:id="rId28">
    <sheetIdMap count="1">
      <sheetId val="1"/>
    </sheetIdMap>
  </header>
  <header guid="{73999505-B313-44E6-8114-19846A572360}" dateTime="2021-12-01T19:16:58" maxSheetId="2" userName="Архипова Елена Иннакентьевна" r:id="rId29">
    <sheetIdMap count="1">
      <sheetId val="1"/>
    </sheetIdMap>
  </header>
  <header guid="{A4EB90B7-1409-41D7-9D58-F842312B4126}" dateTime="2021-12-01T19:45:46" maxSheetId="2" userName="panova" r:id="rId30" minRId="255" maxRId="258">
    <sheetIdMap count="1">
      <sheetId val="1"/>
    </sheetIdMap>
  </header>
  <header guid="{23BD1F9D-C04A-4A84-84D7-36EDBB9D7BDC}" dateTime="2021-12-01T19:46:02" maxSheetId="2" userName="panova" r:id="rId31">
    <sheetIdMap count="1">
      <sheetId val="1"/>
    </sheetIdMap>
  </header>
  <header guid="{245D69CB-3DC2-4BB7-8F82-45655AAB45BB}" dateTime="2021-12-01T19:47:23" maxSheetId="2" userName="Голованова Наталья Васильевна" r:id="rId32" minRId="269" maxRId="277">
    <sheetIdMap count="1">
      <sheetId val="1"/>
    </sheetIdMap>
  </header>
  <header guid="{6902591A-16EE-4815-8B94-037F1544C927}" dateTime="2021-12-01T19:47:24" maxSheetId="2" userName="panova" r:id="rId33" minRId="283">
    <sheetIdMap count="1">
      <sheetId val="1"/>
    </sheetIdMap>
  </header>
  <header guid="{EEDDD71F-521C-4431-9059-559AF52EEAF8}" dateTime="2021-12-01T19:47:40" maxSheetId="2" userName="panova" r:id="rId34">
    <sheetIdMap count="1">
      <sheetId val="1"/>
    </sheetIdMap>
  </header>
  <header guid="{80F31A9F-0FF9-4192-B67A-01E27777EB66}" dateTime="2021-12-01T19:48:23" maxSheetId="2" userName="Архипова Елена Иннакентьевна" r:id="rId35" minRId="294" maxRId="297">
    <sheetIdMap count="1">
      <sheetId val="1"/>
    </sheetIdMap>
  </header>
  <header guid="{B338A227-8978-4EEC-97DB-E9AD24B339B8}" dateTime="2021-12-01T19:48:24" maxSheetId="2" userName="panova" r:id="rId36">
    <sheetIdMap count="1">
      <sheetId val="1"/>
    </sheetIdMap>
  </header>
  <header guid="{A863DF42-0D40-4613-8A5A-D148A487C264}" dateTime="2021-12-01T19:49:19" maxSheetId="2" userName="nadegda" r:id="rId37" minRId="303" maxRId="305">
    <sheetIdMap count="1">
      <sheetId val="1"/>
    </sheetIdMap>
  </header>
  <header guid="{EAA1E9C5-BFF3-4A4D-BBF8-6D5FAE8BFA08}" dateTime="2021-12-01T19:49:44" maxSheetId="2" userName="nadegda" r:id="rId38" minRId="306" maxRId="307">
    <sheetIdMap count="1">
      <sheetId val="1"/>
    </sheetIdMap>
  </header>
  <header guid="{F9AA214B-E5FD-45A5-B651-B1657F414E30}" dateTime="2021-12-01T19:50:02" maxSheetId="2" userName="panova" r:id="rId39">
    <sheetIdMap count="1">
      <sheetId val="1"/>
    </sheetIdMap>
  </header>
  <header guid="{BC7C4DC2-4C1E-4449-82BA-9BC1A5D30B12}" dateTime="2021-12-01T19:50:26" maxSheetId="2" userName="nadegda" r:id="rId40" minRId="313" maxRId="314">
    <sheetIdMap count="1">
      <sheetId val="1"/>
    </sheetIdMap>
  </header>
  <header guid="{402E0350-C42C-4994-81F2-71BA309CDEF5}" dateTime="2021-12-01T19:50:36" maxSheetId="2" userName="nadegda" r:id="rId41">
    <sheetIdMap count="1">
      <sheetId val="1"/>
    </sheetIdMap>
  </header>
  <header guid="{BAD1EEC7-F111-4D36-9C03-3FF96586AEF5}" dateTime="2021-12-01T19:50:55" maxSheetId="2" userName="Николаева Елена Ирфанова" r:id="rId42" minRId="315" maxRId="320">
    <sheetIdMap count="1">
      <sheetId val="1"/>
    </sheetIdMap>
  </header>
  <header guid="{90889703-23CF-4BCF-BA32-9615598B550C}" dateTime="2021-12-01T19:51:12" maxSheetId="2" userName="Николаева Елена Ирфанова" r:id="rId43" minRId="321" maxRId="322">
    <sheetIdMap count="1">
      <sheetId val="1"/>
    </sheetIdMap>
  </header>
  <header guid="{F694A6E4-3296-41E6-B4D7-C8179A56653B}" dateTime="2021-12-01T20:00:17" maxSheetId="2" userName="Архипова Елена Иннакентьевна" r:id="rId44" minRId="323" maxRId="328">
    <sheetIdMap count="1">
      <sheetId val="1"/>
    </sheetIdMap>
  </header>
  <header guid="{3C4D9FE7-5A22-48D0-A246-646A4A23B960}" dateTime="2021-12-01T20:03:53" maxSheetId="2" userName="Николаева Елена Ирфанова" r:id="rId45" minRId="329">
    <sheetIdMap count="1">
      <sheetId val="1"/>
    </sheetIdMap>
  </header>
  <header guid="{9C76ADF6-2CDE-4411-A920-CC2513078CCA}" dateTime="2021-12-01T20:29:05" maxSheetId="2" userName="liliya" r:id="rId46">
    <sheetIdMap count="1">
      <sheetId val="1"/>
    </sheetIdMap>
  </header>
  <header guid="{94B34B27-D539-4051-B443-5807ACCCF6B3}" dateTime="2021-12-02T08:16:17" maxSheetId="2" userName="liliya" r:id="rId47" minRId="335">
    <sheetIdMap count="1">
      <sheetId val="1"/>
    </sheetIdMap>
  </header>
  <header guid="{4EB97DAF-DA45-4925-86CF-0197FF2D795B}" dateTime="2021-12-02T08:48:22" maxSheetId="2" userName="Архипова Елена Иннакентьевна" r:id="rId48" minRId="341">
    <sheetIdMap count="1">
      <sheetId val="1"/>
    </sheetIdMap>
  </header>
  <header guid="{62489023-21FA-48C1-AC40-0E3C20FFF331}" dateTime="2021-12-02T08:49:28" maxSheetId="2" userName="Архипова Елена Иннакентьевна" r:id="rId49">
    <sheetIdMap count="1">
      <sheetId val="1"/>
    </sheetIdMap>
  </header>
  <header guid="{4E2EB136-62D9-40FD-8D4E-8B1F488460B9}" dateTime="2021-12-02T09:02:53" maxSheetId="2" userName="Архипова Елена Иннакентьевна" r:id="rId50">
    <sheetIdMap count="1">
      <sheetId val="1"/>
    </sheetIdMap>
  </header>
  <header guid="{AF78B821-3372-4240-AEB3-F018EAB5B25E}" dateTime="2021-12-02T09:14:30" maxSheetId="2" userName="Архипова Елена Иннакентьевна" r:id="rId51">
    <sheetIdMap count="1">
      <sheetId val="1"/>
    </sheetIdMap>
  </header>
  <header guid="{BF647E97-8FFD-4CDE-AA51-B60223893873}" dateTime="2021-12-02T09:15:08" maxSheetId="2" userName="nadegda" r:id="rId52" minRId="357">
    <sheetIdMap count="1">
      <sheetId val="1"/>
    </sheetIdMap>
  </header>
  <header guid="{00AFD95B-98F6-4CD5-A358-568A7D65A09F}" dateTime="2021-12-02T09:15:15" maxSheetId="2" userName="nadegda" r:id="rId53">
    <sheetIdMap count="1">
      <sheetId val="1"/>
    </sheetIdMap>
  </header>
  <header guid="{9467A2CC-7B3E-4751-8EBA-7F1AD4D4EAB5}" dateTime="2021-12-02T09:16:19" maxSheetId="2" userName="Архипова Елена Иннакентьевна" r:id="rId54">
    <sheetIdMap count="1">
      <sheetId val="1"/>
    </sheetIdMap>
  </header>
  <header guid="{E175580F-2131-4904-904D-820232A338AB}" dateTime="2021-12-02T09:17:21" maxSheetId="2" userName="Архипова Елена Иннакентьевна" r:id="rId55">
    <sheetIdMap count="1">
      <sheetId val="1"/>
    </sheetIdMap>
  </header>
  <header guid="{ACDAF331-3D09-43A1-B0B0-8B71AB0F175F}" dateTime="2021-12-02T09:18:26" maxSheetId="2" userName="Архипова Елена Иннакентьевна" r:id="rId56">
    <sheetIdMap count="1">
      <sheetId val="1"/>
    </sheetIdMap>
  </header>
  <header guid="{C6E331F0-2A14-4347-A3B1-3D4D89C93033}" dateTime="2021-12-02T09:48:16" maxSheetId="2" userName="Зарубина Наталья Ивановна" r:id="rId57">
    <sheetIdMap count="1">
      <sheetId val="1"/>
    </sheetIdMap>
  </header>
  <header guid="{5A0A1FB6-A8BF-4B7A-9408-5C2381E04883}" dateTime="2021-12-02T11:09:35" maxSheetId="2" userName="Николаева Елена Ирфанова" r:id="rId58" minRId="376">
    <sheetIdMap count="1">
      <sheetId val="1"/>
    </sheetIdMap>
  </header>
  <header guid="{94A9CB2C-26CB-4188-AF16-5B80703D1D3C}" dateTime="2021-12-02T11:19:45" maxSheetId="2" userName="Архипова Елена Иннакентьевна" r:id="rId59">
    <sheetIdMap count="1">
      <sheetId val="1"/>
    </sheetIdMap>
  </header>
  <header guid="{2727051B-8C52-445B-8B57-6B69EC9A2591}" dateTime="2021-12-02T12:01:05" maxSheetId="2" userName="Архипова Елена Иннакентьевна" r:id="rId60">
    <sheetIdMap count="1">
      <sheetId val="1"/>
    </sheetIdMap>
  </header>
  <header guid="{4C9E214A-778F-4345-8118-2BD73B383287}" dateTime="2021-12-02T14:51:36" maxSheetId="2" userName="Голованова Наталья Васильевна" r:id="rId61" minRId="387" maxRId="393">
    <sheetIdMap count="1">
      <sheetId val="1"/>
    </sheetIdMap>
  </header>
  <header guid="{F1C38603-9BCB-46D5-A1A2-828F8F5A478B}" dateTime="2021-12-02T14:51:47" maxSheetId="2" userName="Голованова Наталья Васильевна" r:id="rId62" minRId="399">
    <sheetIdMap count="1">
      <sheetId val="1"/>
    </sheetIdMap>
  </header>
  <header guid="{19C525C1-4BD2-4742-83AD-278212F95E30}" dateTime="2021-12-02T15:06:02" maxSheetId="2" userName="Архипова Елена Иннакентьевна" r:id="rId63">
    <sheetIdMap count="1">
      <sheetId val="1"/>
    </sheetIdMap>
  </header>
  <header guid="{DDFB4480-D68B-457E-9E87-8FEC4B8AB6F4}" dateTime="2021-12-02T16:00:42" maxSheetId="2" userName="Дементьева Елена Александровна" r:id="rId64" minRId="405" maxRId="4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76" sId="1">
    <oc r="A152" t="inlineStr">
      <is>
        <t>Косьба газонов и уборка листвы с газонов</t>
      </is>
    </oc>
    <nc r="A152" t="inlineStr">
      <is>
        <t>Косьба газонов и уборка листвы с газонов (увеличение кратности работ)</t>
      </is>
    </nc>
  </rcc>
  <rfmt sheetId="1" sqref="A157:A158" start="0" length="2147483647">
    <dxf>
      <font>
        <sz val="14"/>
      </font>
    </dxf>
  </rfmt>
  <rfmt sheetId="1" sqref="A159" start="0" length="2147483647">
    <dxf>
      <font>
        <sz val="14"/>
      </font>
    </dxf>
  </rfmt>
  <rfmt sheetId="1" sqref="A156" start="0" length="2147483647">
    <dxf>
      <font>
        <sz val="14"/>
      </font>
    </dxf>
  </rfmt>
  <rfmt sheetId="1" sqref="A146:A159" start="0" length="2147483647">
    <dxf>
      <font>
        <sz val="12"/>
      </font>
    </dxf>
  </rfmt>
  <rfmt sheetId="1" sqref="A146:A159" start="0" length="2147483647">
    <dxf>
      <font>
        <sz val="13"/>
      </font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13'!$A$5:$B$184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</rdn>
  <rdn rId="0" localSheetId="1" customView="1" name="Z_5DB146CE_74AD_4351_8174_D98473963132_.wvu.Cols" hidden="1" oldHidden="1">
    <formula>'Приложение 13'!$C:$D</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335" sId="1">
    <oc r="A64" t="inlineStr">
      <is>
        <t>Приобретение 5 едениц металлодетекторов</t>
      </is>
    </oc>
    <nc r="A64" t="inlineStr">
      <is>
        <t>Приобретение металлодетекторов</t>
      </is>
    </nc>
  </rcc>
  <rcv guid="{7EAD8C28-7D9C-4368-AEDF-5C173F03AE83}" action="delete"/>
  <rdn rId="0" localSheetId="1" customView="1" name="Z_7EAD8C28_7D9C_4368_AEDF_5C173F03AE83_.wvu.PrintArea" hidden="1" oldHidden="1">
    <formula>'Приложение 13'!$A$1:$B$180</formula>
    <oldFormula>'Приложение 13'!$A$1:$B$180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13'!$47:$51</formula>
    <oldFormula>'Приложение 13'!$47:$51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13'!$A$7:$B$177</formula>
    <oldFormula>'Приложение 13'!$A$7:$B$177</oldFormula>
  </rdn>
  <rcv guid="{7EAD8C28-7D9C-4368-AEDF-5C173F03AE83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fmt sheetId="1" sqref="A85" start="0" length="2147483647">
    <dxf>
      <font>
        <color rgb="FFFF0000"/>
      </font>
    </dxf>
  </rfmt>
</revisions>
</file>

<file path=xl/revisions/revisionLog1101.xml><?xml version="1.0" encoding="utf-8"?>
<revisions xmlns="http://schemas.openxmlformats.org/spreadsheetml/2006/main" xmlns:r="http://schemas.openxmlformats.org/officeDocument/2006/relationships">
  <rcc rId="357" sId="1">
    <oc r="A85" t="inlineStr">
      <is>
        <t>Устройство линий наружного электроосвещения (Хрящевское шоссе (от Южного шоссе до Обводного шоссе))</t>
      </is>
    </oc>
    <nc r="A85" t="inlineStr">
      <is>
        <t xml:space="preserve">Устройство линий наружного электроосвещения 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fmt sheetId="1" sqref="C53:C63" start="0" length="0">
    <dxf>
      <border>
        <left/>
      </border>
    </dxf>
  </rfmt>
  <rfmt sheetId="1" sqref="C53:D53" start="0" length="0">
    <dxf>
      <border>
        <top/>
      </border>
    </dxf>
  </rfmt>
  <rfmt sheetId="1" sqref="D53:D63" start="0" length="0">
    <dxf>
      <border>
        <right/>
      </border>
    </dxf>
  </rfmt>
  <rfmt sheetId="1" sqref="C63:D63" start="0" length="0">
    <dxf>
      <border>
        <bottom/>
      </border>
    </dxf>
  </rfmt>
  <rfmt sheetId="1" sqref="C53:D63">
    <dxf>
      <border>
        <left/>
        <right/>
        <top/>
        <bottom/>
        <vertical/>
        <horizontal/>
      </border>
    </dxf>
  </rfmt>
  <rcv guid="{06F30FBF-245C-499B-A109-615C7A065F8E}" action="delete"/>
  <rdn rId="0" localSheetId="1" customView="1" name="Z_06F30FBF_245C_499B_A109_615C7A065F8E_.wvu.PrintArea" hidden="1" oldHidden="1">
    <formula>'Приложение 13'!$A$5:$B$180</formula>
    <oldFormula>'Приложение 13'!$A$5:$B$180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13'!$A$7:$B$177</formula>
    <oldFormula>'Приложение 13'!$A$7:$B$177</oldFormula>
  </rdn>
  <rcv guid="{06F30FBF-245C-499B-A109-615C7A065F8E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112.xml><?xml version="1.0" encoding="utf-8"?>
<revisions xmlns="http://schemas.openxmlformats.org/spreadsheetml/2006/main" xmlns:r="http://schemas.openxmlformats.org/officeDocument/2006/relationships">
  <rcc rId="10" sId="1" numFmtId="4">
    <oc r="B87">
      <v>3160</v>
    </oc>
    <nc r="B87">
      <f>3160-1650</f>
    </nc>
  </rcc>
  <rfmt sheetId="1" sqref="A87:B87" start="0" length="2147483647">
    <dxf>
      <font>
        <color rgb="FFFF0000"/>
      </font>
    </dxf>
  </rfmt>
  <rcc rId="11" sId="1" numFmtId="4">
    <oc r="B88">
      <v>19077</v>
    </oc>
    <nc r="B88">
      <f>19077-19077</f>
    </nc>
  </rcc>
  <rfmt sheetId="1" sqref="A88:B88" start="0" length="2147483647">
    <dxf>
      <font>
        <color rgb="FFFF0000"/>
      </font>
    </dxf>
  </rfmt>
  <rcc rId="12" sId="1">
    <oc r="B89">
      <f>40974-5008</f>
    </oc>
    <nc r="B89">
      <f>40974-5008-12000-12000-8290</f>
    </nc>
  </rcc>
  <rfmt sheetId="1" sqref="A89:B89" start="0" length="2147483647">
    <dxf>
      <font>
        <color rgb="FFFF0000"/>
      </font>
    </dxf>
  </rfmt>
  <rcc rId="13" sId="1" numFmtId="4">
    <oc r="B92">
      <v>8364</v>
    </oc>
    <nc r="B92">
      <f>8364-2000</f>
    </nc>
  </rcc>
  <rfmt sheetId="1" sqref="A92:B92" start="0" length="2147483647">
    <dxf>
      <font>
        <color rgb="FFFF0000"/>
      </font>
    </dxf>
  </rfmt>
  <rcc rId="14" sId="1" numFmtId="4">
    <oc r="B97">
      <v>4300</v>
    </oc>
    <nc r="B97">
      <f>4300-3116</f>
    </nc>
  </rcc>
  <rfmt sheetId="1" sqref="A97:B97" start="0" length="2147483647">
    <dxf>
      <font>
        <color rgb="FFFF0000"/>
      </font>
    </dxf>
  </rfmt>
  <rrc rId="15" sId="1" ref="A99:XFD99" action="insertRow">
    <undo index="0" exp="area" ref3D="1" dr="$C$1:$D$1048576" dn="Z_7EAD8C28_7D9C_4368_AEDF_5C173F03AE83_.wvu.Cols" sId="1"/>
  </rrc>
  <rrc rId="16" sId="1" ref="A99:XFD99" action="insertRow">
    <undo index="0" exp="area" ref3D="1" dr="$C$1:$D$1048576" dn="Z_7EAD8C28_7D9C_4368_AEDF_5C173F03AE83_.wvu.Cols" sId="1"/>
  </rrc>
  <rcc rId="17" sId="1">
    <nc r="A99" t="inlineStr">
      <is>
        <t>Услуги физической охраны ЧОО в школах и садах</t>
      </is>
    </nc>
  </rcc>
  <rcc rId="18" sId="1" numFmtId="4">
    <nc r="B99">
      <v>65980</v>
    </nc>
  </rcc>
  <rcc rId="19" sId="1">
    <nc r="A100" t="inlineStr">
      <is>
        <t xml:space="preserve">Оплата части постоянной части родительской платы за детские дошкольные образовательные учреждения (20% от 9,86 руб. = 1,97 руб. в день) </t>
      </is>
    </nc>
  </rcc>
  <rcc rId="20" sId="1" numFmtId="4">
    <nc r="B100">
      <v>16427</v>
    </nc>
  </rcc>
  <rfmt sheetId="1" sqref="A99:B100" start="0" length="2147483647">
    <dxf>
      <font>
        <color rgb="FFFF0000"/>
      </font>
    </dxf>
  </rfmt>
  <rcc rId="21" sId="1">
    <oc r="A116" t="inlineStr">
      <is>
        <r>
          <t xml:space="preserve">Ремонт кровли зданий (МБУ СШОР № 13 «Волгарь» (д/с </t>
        </r>
        <r>
          <rPr>
            <sz val="13"/>
            <rFont val="Calibri"/>
            <family val="2"/>
            <charset val="204"/>
          </rPr>
          <t>«</t>
        </r>
        <r>
          <rPr>
            <sz val="13"/>
            <rFont val="Times New Roman"/>
            <family val="1"/>
            <charset val="204"/>
          </rPr>
          <t>Волгарь</t>
        </r>
        <r>
          <rPr>
            <sz val="13"/>
            <rFont val="Calibri"/>
            <family val="2"/>
            <charset val="204"/>
          </rPr>
          <t>»</t>
        </r>
        <r>
          <rPr>
            <sz val="13"/>
            <rFont val="Times New Roman"/>
            <family val="1"/>
            <charset val="204"/>
          </rPr>
          <t>), МБУДО СШОР № 7 «Акробат» (спорткомплекс ул.Матросова, 5а)</t>
        </r>
      </is>
    </oc>
    <nc r="A116" t="inlineStr">
      <is>
        <r>
          <t xml:space="preserve">Ремонт кровли зданий (МБУ СШОР № 13 «Волгарь» (д/с </t>
        </r>
        <r>
          <rPr>
            <sz val="13"/>
            <rFont val="Calibri"/>
            <family val="2"/>
            <charset val="204"/>
          </rPr>
          <t>«</t>
        </r>
        <r>
          <rPr>
            <sz val="13"/>
            <rFont val="Times New Roman"/>
            <family val="1"/>
            <charset val="204"/>
          </rPr>
          <t>Волгарь</t>
        </r>
        <r>
          <rPr>
            <sz val="13"/>
            <rFont val="Calibri"/>
            <family val="2"/>
            <charset val="204"/>
          </rPr>
          <t>»</t>
        </r>
        <r>
          <rPr>
            <sz val="13"/>
            <rFont val="Times New Roman"/>
            <family val="1"/>
            <charset val="204"/>
          </rPr>
          <t>)</t>
        </r>
      </is>
    </nc>
  </rcc>
  <rcc rId="22" sId="1" numFmtId="4">
    <oc r="B116">
      <v>41539</v>
    </oc>
    <nc r="B116">
      <v>33336</v>
    </nc>
  </rcc>
  <rfmt sheetId="1" sqref="A116:B116" start="0" length="2147483647">
    <dxf>
      <font>
        <color rgb="FFFF0000"/>
      </font>
    </dxf>
  </rfmt>
  <rrc rId="23" sId="1" ref="A121:XFD121" action="insertRow">
    <undo index="0" exp="area" ref3D="1" dr="$C$1:$D$1048576" dn="Z_7EAD8C28_7D9C_4368_AEDF_5C173F03AE83_.wvu.Cols" sId="1"/>
  </rrc>
  <rrc rId="24" sId="1" ref="A121:XFD121" action="insertRow">
    <undo index="0" exp="area" ref3D="1" dr="$C$1:$D$1048576" dn="Z_7EAD8C28_7D9C_4368_AEDF_5C173F03AE83_.wvu.Cols" sId="1"/>
  </rrc>
  <rrc rId="25" sId="1" ref="A122:XFD122" action="insertRow">
    <undo index="0" exp="area" ref3D="1" dr="$C$1:$D$1048576" dn="Z_7EAD8C28_7D9C_4368_AEDF_5C173F03AE83_.wvu.Cols" sId="1"/>
  </rrc>
  <rrc rId="26" sId="1" ref="A122:XFD123" action="insertRow">
    <undo index="0" exp="area" ref3D="1" dr="$C$1:$D$1048576" dn="Z_7EAD8C28_7D9C_4368_AEDF_5C173F03AE83_.wvu.Cols" sId="1"/>
  </rrc>
  <rfmt sheetId="1" sqref="A121:B125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27" sId="1">
    <nc r="A121" t="inlineStr">
      <is>
        <t>Приобретение лодок и весел для МБУ СШОР №14 «Жигули»</t>
      </is>
    </nc>
  </rcc>
  <rcc rId="28" sId="1" numFmtId="4">
    <nc r="B121">
      <v>1650</v>
    </nc>
  </rcc>
  <rcc rId="29" sId="1">
    <nc r="A122" t="inlineStr">
      <is>
    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    </is>
    </nc>
  </rcc>
  <rcc rId="30" sId="1" numFmtId="4">
    <nc r="B122">
      <v>3815</v>
    </nc>
  </rcc>
  <rfmt sheetId="1" sqref="A121:B125" start="0" length="2147483647">
    <dxf>
      <font>
        <color rgb="FFFF0000"/>
      </font>
    </dxf>
  </rfmt>
  <rcc rId="31" sId="1">
    <nc r="A125" t="inlineStr">
      <is>
        <t>Предоставление субсидий СОНКО в области физической культуры и спорта</t>
      </is>
    </nc>
  </rcc>
  <rcc rId="32" sId="1" numFmtId="4">
    <nc r="B125">
      <v>650</v>
    </nc>
  </rcc>
  <rcc rId="33" sId="1">
    <nc r="A123" t="inlineStr">
      <is>
        <t>Проектно-сметная документация капитального ремонта технологического оборудования хладоцентра и систем холодоснабжения ледового поля ДС «Волгарь»</t>
      </is>
    </nc>
  </rcc>
  <rcc rId="34" sId="1" numFmtId="4">
    <nc r="B123">
      <v>882</v>
    </nc>
  </rcc>
  <rcc rId="35" sId="1">
    <nc r="A124" t="inlineStr">
      <is>
        <t>Выполнение мероприятий по организации доступности зданий для маломобильных групп населения в спорткомплексе «Старт»</t>
      </is>
    </nc>
  </rcc>
  <rcc rId="36" sId="1" numFmtId="4">
    <nc r="B124">
      <v>4500</v>
    </nc>
  </rcc>
  <rcc rId="37" sId="1">
    <oc r="B109">
      <f>SUM(B110:B120)</f>
    </oc>
    <nc r="B109">
      <f>SUM(B110:B125)</f>
    </nc>
  </rcc>
  <rcv guid="{C3983951-7771-4EF6-9FA5-26BFEBDFE478}" action="delete"/>
  <rdn rId="0" localSheetId="1" customView="1" name="Z_C3983951_7771_4EF6_9FA5_26BFEBDFE478_.wvu.PrintArea" hidden="1" oldHidden="1">
    <formula>'Приложение 13'!$A$1:$B$164</formula>
    <oldFormula>'Приложение 13'!$A$1:$B$164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13'!$A$7:$B$161</formula>
    <oldFormula>'Приложение 13'!$A$7:$B$161</oldFormula>
  </rdn>
  <rcv guid="{C3983951-7771-4EF6-9FA5-26BFEBDFE478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rc rId="76" sId="1" ref="A25:XFD25" action="insertRow">
    <undo index="0" exp="area" ref3D="1" dr="$A$32:$XFD$36" dn="Z_CA868468_5F28_4D57_8281_DB2CFB777ABB_.wvu.Rows" sId="1"/>
    <undo index="0" exp="area" ref3D="1" dr="$C$1:$D$1048576" dn="Z_CA868468_5F28_4D57_8281_DB2CFB777ABB_.wvu.Cols" sId="1"/>
    <undo index="0" exp="area" ref3D="1" dr="$A$32:$XFD$36" dn="Z_7EAD8C28_7D9C_4368_AEDF_5C173F03AE83_.wvu.Rows" sId="1"/>
    <undo index="0" exp="area" ref3D="1" dr="$C$1:$D$1048576" dn="Z_7EAD8C28_7D9C_4368_AEDF_5C173F03AE83_.wvu.Cols" sId="1"/>
  </rrc>
  <rrc rId="77" sId="1" ref="A25:XFD28" action="insert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</rrc>
  <rrc rId="78" sId="1" ref="A25:XFD29" action="insert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</rrc>
  <rfmt sheetId="1" sqref="A9" start="0" length="0">
    <dxf>
      <alignment vertical="center" readingOrder="0"/>
    </dxf>
  </rfmt>
  <rcc rId="79" sId="1" odxf="1" dxf="1">
    <oc r="B9">
      <f>SUM(B10:B40)</f>
    </oc>
    <nc r="B9">
      <f>B10+B13</f>
    </nc>
    <odxf>
      <alignment vertical="top" readingOrder="0"/>
    </odxf>
    <ndxf>
      <alignment vertical="center" readingOrder="0"/>
    </ndxf>
  </rcc>
  <rcc rId="80" sId="1" odxf="1" s="1" dxf="1">
    <oc r="A10" t="inlineStr">
      <is>
        <t>Ремонт фасада здания Думы ( с учетом научно-реставрационного отчета)</t>
      </is>
    </oc>
    <nc r="A10" t="inlineStr">
      <is>
        <t>Расходы на содержание Думы -всего, в т.ч.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13"/>
        <color auto="1"/>
        <name val="Times New Roman"/>
        <scheme val="none"/>
      </font>
      <alignment vertical="center" readingOrder="0"/>
    </ndxf>
  </rcc>
  <rcc rId="81" sId="1" odxf="1" dxf="1">
    <oc r="B10">
      <f>14234+114</f>
    </oc>
    <nc r="B10">
      <f>SUM(B11:B12)</f>
    </nc>
    <odxf>
      <font>
        <b val="0"/>
        <sz val="13"/>
        <color auto="1"/>
        <name val="Times New Roman"/>
        <scheme val="none"/>
      </font>
      <fill>
        <patternFill patternType="solid">
          <bgColor theme="0"/>
        </patternFill>
      </fill>
      <alignment vertical="top" readingOrder="0"/>
    </odxf>
    <ndxf>
      <font>
        <b/>
        <sz val="13"/>
        <color auto="1"/>
        <name val="Times New Roman"/>
        <scheme val="none"/>
      </font>
      <fill>
        <patternFill patternType="none">
          <bgColor indexed="65"/>
        </patternFill>
      </fill>
      <alignment vertical="center" readingOrder="0"/>
    </ndxf>
  </rcc>
  <rcc rId="82" sId="1" odxf="1" dxf="1">
    <oc r="A11" t="inlineStr">
      <is>
        <t>Ремонт и обслуживание систем кондиционирования</t>
      </is>
    </oc>
    <nc r="A11" t="inlineStr">
      <is>
        <t>Ремонт фасада здания Думы ( с учетом научно-реставрационного отчета)</t>
      </is>
    </nc>
    <odxf>
      <alignment vertical="top" readingOrder="0"/>
    </odxf>
    <ndxf>
      <alignment vertical="center" readingOrder="0"/>
    </ndxf>
  </rcc>
  <rcc rId="83" sId="1" odxf="1" dxf="1" numFmtId="4">
    <oc r="B11">
      <v>148</v>
    </oc>
    <nc r="B11">
      <v>17046</v>
    </nc>
    <odxf>
      <font>
        <sz val="13"/>
        <color auto="1"/>
        <name val="Times New Roman"/>
        <scheme val="none"/>
      </font>
      <numFmt numFmtId="3" formatCode="#,##0"/>
      <alignment vertical="top" readingOrder="0"/>
    </odxf>
    <ndxf>
      <font>
        <sz val="12"/>
        <color auto="1"/>
        <name val="Times New Roman"/>
        <scheme val="none"/>
      </font>
      <numFmt numFmtId="1" formatCode="0"/>
      <alignment vertical="center" readingOrder="0"/>
    </ndxf>
  </rcc>
  <rcc rId="84" sId="1" odxf="1" s="1" dxf="1">
    <oc r="A12" t="inlineStr">
      <is>
        <t>Приобретение прав на програмное обеспечение</t>
      </is>
    </oc>
    <nc r="A12" t="inlineStr">
      <is>
        <t>Приобретение 2-х автомобилей Гранта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85" sId="1" odxf="1" dxf="1" numFmtId="4">
    <oc r="B12">
      <v>154</v>
    </oc>
    <nc r="B12">
      <v>1376</v>
    </nc>
    <odxf>
      <font>
        <sz val="13"/>
        <color auto="1"/>
        <name val="Times New Roman"/>
        <scheme val="none"/>
      </font>
      <numFmt numFmtId="3" formatCode="#,##0"/>
      <alignment vertical="top" readingOrder="0"/>
    </odxf>
    <ndxf>
      <font>
        <sz val="12"/>
        <color auto="1"/>
        <name val="Times New Roman"/>
        <scheme val="none"/>
      </font>
      <numFmt numFmtId="1" formatCode="0"/>
      <alignment vertical="center" readingOrder="0"/>
    </ndxf>
  </rcc>
  <rcc rId="86" sId="1" odxf="1" s="1" dxf="1">
    <oc r="A13" t="inlineStr">
      <is>
        <t>Проект модернизации и обновления локально-вычислительной сети здания Думы</t>
      </is>
    </oc>
    <nc r="A13" t="inlineStr">
      <is>
        <t>Расходы на содержание контрольно-счетной палаты -всего, в т.ч.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13"/>
        <color auto="1"/>
        <name val="Times New Roman"/>
        <scheme val="none"/>
      </font>
      <alignment vertical="center" readingOrder="0"/>
    </ndxf>
  </rcc>
  <rcc rId="87" sId="1" odxf="1" dxf="1" numFmtId="4">
    <oc r="B13">
      <v>200</v>
    </oc>
    <nc r="B13">
      <f>SUM(B14:B30)</f>
    </nc>
    <odxf>
      <font>
        <b val="0"/>
        <sz val="13"/>
        <color auto="1"/>
        <name val="Times New Roman"/>
        <scheme val="none"/>
      </font>
      <numFmt numFmtId="3" formatCode="#,##0"/>
      <alignment vertical="top" readingOrder="0"/>
    </odxf>
    <ndxf>
      <font>
        <b/>
        <sz val="12"/>
        <color auto="1"/>
        <name val="Times New Roman"/>
        <scheme val="none"/>
      </font>
      <numFmt numFmtId="1" formatCode="0"/>
      <alignment vertical="center" readingOrder="0"/>
    </ndxf>
  </rcc>
  <rcc rId="88" sId="1" odxf="1" s="1" dxf="1">
    <oc r="A14" t="inlineStr">
      <is>
        <t>Проект модернизации  и замены устаревшего телефонного оборудования на современное АТС оборудование</t>
      </is>
    </oc>
    <nc r="A14" t="inlineStr">
      <is>
        <t xml:space="preserve">Проектные работы на ремонт фасада здания 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89" sId="1" odxf="1" dxf="1" numFmtId="4">
    <oc r="B14">
      <v>200</v>
    </oc>
    <nc r="B14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90" sId="1" odxf="1" s="1" dxf="1">
    <oc r="A15" t="inlineStr">
      <is>
        <t>Приобретение автомобилей</t>
      </is>
    </oc>
    <nc r="A15" t="inlineStr">
      <is>
        <t xml:space="preserve">Оплата коммунальных услуг 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1" sId="1" odxf="1" dxf="1" numFmtId="4">
    <oc r="B15">
      <f>1237+800</f>
    </oc>
    <nc r="B15">
      <v>15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fmt sheetId="1" s="1" sqref="A16" start="0" length="0">
    <dxf>
      <font>
        <sz val="11"/>
        <color auto="1"/>
        <name val="Arial Cyr"/>
        <scheme val="none"/>
      </font>
    </dxf>
  </rfmt>
  <rcc rId="92" sId="1" odxf="1" dxf="1" numFmtId="4">
    <oc r="B16">
      <v>300</v>
    </oc>
    <nc r="B16">
      <v>192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93" sId="1" odxf="1" s="1" dxf="1">
    <oc r="A17" t="inlineStr">
      <is>
        <t>Приобретение IP-камеры</t>
      </is>
    </oc>
    <nc r="A17" t="inlineStr">
      <is>
        <t>Услуги по обслуживанию и сопровождению сайта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4" sId="1" odxf="1" dxf="1" numFmtId="4">
    <oc r="B17">
      <v>67</v>
    </oc>
    <nc r="B17">
      <v>15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5" sId="1" odxf="1" s="1" dxf="1">
    <oc r="A18" t="inlineStr">
      <is>
        <t>Приобретение ноутбуков, планшетов</t>
      </is>
    </oc>
    <nc r="A18" t="inlineStr">
      <is>
        <t>Специальная оценка условий труда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6" sId="1" odxf="1" dxf="1" numFmtId="4">
    <oc r="B18">
      <f>130+58</f>
    </oc>
    <nc r="B18">
      <v>8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7" sId="1" odxf="1" s="1" dxf="1">
    <oc r="A19" t="inlineStr">
      <is>
        <t xml:space="preserve">Приобретение ТВ-панели </t>
      </is>
    </oc>
    <nc r="A19" t="inlineStr">
      <is>
        <t>Закупка лицензии Microsoft WINDOWS на сервер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8" sId="1" odxf="1" dxf="1" numFmtId="4">
    <oc r="B19">
      <v>67</v>
    </oc>
    <nc r="B19">
      <v>120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9" sId="1" odxf="1" s="1" dxf="1">
    <oc r="A20" t="inlineStr">
      <is>
        <t>Приобретение офисной техники</t>
      </is>
    </oc>
    <nc r="A20" t="inlineStr">
      <is>
        <t>Сетевое хранилище для резервной копии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0" sId="1" odxf="1" dxf="1" numFmtId="4">
    <oc r="B20">
      <f>25+25</f>
    </oc>
    <nc r="B20">
      <v>48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1" sId="1" odxf="1" s="1" dxf="1">
    <oc r="A21" t="inlineStr">
      <is>
        <t>Запасные части к вычислительной техники, мониторы, системные блоки</t>
      </is>
    </oc>
    <nc r="A21" t="inlineStr">
      <is>
        <t>Услуги городской связи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2" sId="1" odxf="1" dxf="1" numFmtId="4">
    <oc r="B21">
      <f>700</f>
    </oc>
    <nc r="B21">
      <v>6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3" sId="1" odxf="1" s="1" dxf="1">
    <oc r="A22" t="inlineStr">
      <is>
        <t>Ремонт автомобилей, техосмотр и шиномонтаж</t>
      </is>
    </oc>
    <nc r="A22" t="inlineStr">
      <is>
        <t>Почтовые услуги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4" sId="1" odxf="1" dxf="1" numFmtId="4">
    <oc r="B22">
      <v>103</v>
    </oc>
    <nc r="B22">
      <v>2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5" sId="1" odxf="1" s="1" dxf="1">
    <oc r="A23" t="inlineStr">
      <is>
        <t>Проект фасада здания КСП</t>
      </is>
    </oc>
    <nc r="A23" t="inlineStr">
      <is>
        <t>Конверты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6" sId="1" odxf="1" dxf="1" numFmtId="4">
    <oc r="B23">
      <v>100</v>
    </oc>
    <nc r="B23">
      <v>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7" sId="1" odxf="1" s="1" dxf="1">
    <oc r="A24" t="inlineStr">
      <is>
        <t>Услуги по проведению экспертизы с привлечением специалистов на договорной основе</t>
      </is>
    </oc>
    <nc r="A24" t="inlineStr">
      <is>
        <t>Ремонт и обслуживание офисных машин, заправка картриджей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8" sId="1" odxf="1" dxf="1" numFmtId="4">
    <oc r="B24">
      <v>40</v>
    </oc>
    <nc r="B24">
      <v>25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9" sId="1" odxf="1" s="1" dxf="1">
    <nc r="A25" t="inlineStr">
      <is>
        <t>Закупка лицензии ПО WINDOWS 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0" sId="1" odxf="1" dxf="1" numFmtId="4">
    <nc r="B25">
      <v>175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1" sId="1" odxf="1" s="1" dxf="1">
    <nc r="A26" t="inlineStr">
      <is>
        <t>Приобретение компьютера в сборе с программным обеспечением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2" sId="1" odxf="1" dxf="1" numFmtId="4">
    <nc r="B26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3" sId="1" odxf="1" s="1" dxf="1">
    <nc r="A27" t="inlineStr">
      <is>
        <t>Приобретение мебели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4" sId="1" odxf="1" dxf="1" numFmtId="4">
    <nc r="B27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5" sId="1" odxf="1" s="1" dxf="1">
    <nc r="A28" t="inlineStr">
      <is>
        <t>Приобретение системных аппаратов для IP-телефонии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6" sId="1" odxf="1" dxf="1" numFmtId="4">
    <nc r="B28">
      <v>19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7" sId="1" odxf="1" s="1" dxf="1">
    <nc r="A29" t="inlineStr">
      <is>
        <t>Источник бесперебойного питания для серверной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8" sId="1" odxf="1" dxf="1" numFmtId="4">
    <nc r="B29">
      <v>44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9" sId="1" odxf="1" s="1" dxf="1">
    <nc r="A30" t="inlineStr">
      <is>
        <t>Расходы протокольного характера (цветы)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20" sId="1" odxf="1" dxf="1" numFmtId="4">
    <nc r="B30">
      <v>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rc rId="121" sId="1" ref="A31:XFD31" action="deleteRow">
    <undo index="0" exp="area" ref3D="1" dr="$A$42:$XFD$46" dn="Z_CA868468_5F28_4D57_8281_DB2CFB777ABB_.wvu.Rows" sId="1"/>
    <undo index="0" exp="area" ref3D="1" dr="$C$1:$D$1048576" dn="Z_CA868468_5F28_4D57_8281_DB2CFB777ABB_.wvu.Cols" sId="1"/>
    <undo index="0" exp="area" ref3D="1" dr="$A$42:$XFD$46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2" sId="1" ref="A31:XFD31" action="deleteRow">
    <undo index="0" exp="area" ref3D="1" dr="$A$41:$XFD$45" dn="Z_CA868468_5F28_4D57_8281_DB2CFB777ABB_.wvu.Rows" sId="1"/>
    <undo index="0" exp="area" ref3D="1" dr="$C$1:$D$1048576" dn="Z_CA868468_5F28_4D57_8281_DB2CFB777ABB_.wvu.Cols" sId="1"/>
    <undo index="0" exp="area" ref3D="1" dr="$A$41:$XFD$45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" sId="1" ref="A31:XFD31" action="deleteRow">
    <undo index="0" exp="area" ref3D="1" dr="$A$40:$XFD$44" dn="Z_CA868468_5F28_4D57_8281_DB2CFB777ABB_.wvu.Rows" sId="1"/>
    <undo index="0" exp="area" ref3D="1" dr="$C$1:$D$1048576" dn="Z_CA868468_5F28_4D57_8281_DB2CFB777ABB_.wvu.Cols" sId="1"/>
    <undo index="0" exp="area" ref3D="1" dr="$A$40:$XFD$44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" sId="1" ref="A31:XFD31" action="deleteRow">
    <undo index="0" exp="area" ref3D="1" dr="$A$39:$XFD$43" dn="Z_CA868468_5F28_4D57_8281_DB2CFB777ABB_.wvu.Rows" sId="1"/>
    <undo index="0" exp="area" ref3D="1" dr="$C$1:$D$1048576" dn="Z_CA868468_5F28_4D57_8281_DB2CFB777ABB_.wvu.Cols" sId="1"/>
    <undo index="0" exp="area" ref3D="1" dr="$A$39:$XFD$43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5" sId="1" ref="A31:XFD31" action="deleteRow">
    <undo index="0" exp="area" ref3D="1" dr="$A$38:$XFD$42" dn="Z_CA868468_5F28_4D57_8281_DB2CFB777ABB_.wvu.Rows" sId="1"/>
    <undo index="0" exp="area" ref3D="1" dr="$C$1:$D$1048576" dn="Z_CA868468_5F28_4D57_8281_DB2CFB777ABB_.wvu.Cols" sId="1"/>
    <undo index="0" exp="area" ref3D="1" dr="$A$38:$XFD$42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Приобретение ГСМ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31+1995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" sId="1" ref="A31:XFD31" action="delete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Приобретение прочих оборотных запасов (материалов)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48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" sId="1" ref="A31:XFD31" action="deleteRow">
    <undo index="0" exp="area" ref3D="1" dr="$A$36:$XFD$40" dn="Z_CA868468_5F28_4D57_8281_DB2CFB777ABB_.wvu.Rows" sId="1"/>
    <undo index="0" exp="area" ref3D="1" dr="$C$1:$D$1048576" dn="Z_CA868468_5F28_4D57_8281_DB2CFB777ABB_.wvu.Cols" sId="1"/>
    <undo index="0" exp="area" ref3D="1" dr="$A$36:$XFD$40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Содержание общественных приемных депутатов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34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" sId="1" ref="A31:XFD31" action="deleteRow">
    <undo index="0" exp="area" ref3D="1" dr="$A$35:$XFD$39" dn="Z_CA868468_5F28_4D57_8281_DB2CFB777ABB_.wvu.Rows" sId="1"/>
    <undo index="0" exp="area" ref3D="1" dr="$C$1:$D$1048576" dn="Z_CA868468_5F28_4D57_8281_DB2CFB777ABB_.wvu.Cols" sId="1"/>
    <undo index="0" exp="area" ref3D="1" dr="$A$35:$XFD$39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Размещение информации о деятельности депутатов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901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9" sId="1" ref="A31:XFD31" action="deleteRow">
    <undo index="0" exp="area" ref3D="1" dr="$A$34:$XFD$38" dn="Z_CA868468_5F28_4D57_8281_DB2CFB777ABB_.wvu.Rows" sId="1"/>
    <undo index="0" exp="area" ref3D="1" dr="$C$1:$D$1048576" dn="Z_CA868468_5F28_4D57_8281_DB2CFB777ABB_.wvu.Cols" sId="1"/>
    <undo index="0" exp="area" ref3D="1" dr="$A$34:$XFD$38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Услуги по вывозу и утилизации списанных ТМЦ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5+20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0" sId="1" ref="A31:XFD31" action="delete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Оплата коммунальных услуг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63+15+63</f>
      </nc>
      <ndxf>
        <font>
          <sz val="13"/>
          <color auto="1"/>
          <name val="Times New Roman"/>
          <scheme val="none"/>
        </font>
        <numFmt numFmtId="3" formatCode="#,##0"/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" sId="1" ref="A31:XFD31" action="deleteRow">
    <undo index="0" exp="area" ref3D="1" dr="$A$32:$XFD$36" dn="Z_CA868468_5F28_4D57_8281_DB2CFB777ABB_.wvu.Rows" sId="1"/>
    <undo index="0" exp="area" ref3D="1" dr="$C$1:$D$1048576" dn="Z_CA868468_5F28_4D57_8281_DB2CFB777ABB_.wvu.Cols" sId="1"/>
    <undo index="0" exp="area" ref3D="1" dr="$A$32:$XFD$36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2"/>
          <color auto="1"/>
          <name val="Times New Roman"/>
          <scheme val="none"/>
        </font>
        <alignment horizontal="center" vertical="bottom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="1" sqref="B31" start="0" length="0">
      <dxf>
        <font>
          <sz val="12"/>
          <color auto="1"/>
          <name val="Times New Roman"/>
          <scheme val="none"/>
        </font>
        <alignment horizontal="center" vertical="bottom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2" sId="1">
    <oc r="A16" t="inlineStr">
      <is>
        <t>Приобретение и установка стоечного (арочного) металлодетектора</t>
      </is>
    </oc>
    <nc r="A16" t="inlineStr">
      <is>
        <t>Приобретение ПО "Консультант Плюс"</t>
      </is>
    </nc>
  </rcc>
  <rcc rId="133" sId="1" odxf="1" dxf="1">
    <oc r="A151" t="inlineStr">
      <is>
        <t>Приобретение коробов архивных для МКУ «Тольяттинский архив»</t>
      </is>
    </oc>
    <nc r="A151" t="inlineStr">
      <is>
        <t>Замена светильников потолочных в МКУ «Тольяттинский архив»</t>
      </is>
    </nc>
    <odxf>
      <font>
        <sz val="13"/>
        <name val="Times New Roman"/>
        <scheme val="none"/>
      </font>
      <alignment vertical="top" wrapText="0" readingOrder="0"/>
    </odxf>
    <ndxf>
      <font>
        <sz val="12"/>
        <color auto="1"/>
        <name val="Times New Roman"/>
        <scheme val="none"/>
      </font>
      <alignment vertical="center" wrapText="1" readingOrder="0"/>
    </ndxf>
  </rcc>
  <rcc rId="134" sId="1" odxf="1" dxf="1" numFmtId="4">
    <oc r="B151">
      <v>100</v>
    </oc>
    <nc r="B151">
      <v>816</v>
    </nc>
    <odxf>
      <font>
        <sz val="13"/>
        <name val="Times New Roman"/>
        <scheme val="none"/>
      </font>
      <alignment vertical="top" readingOrder="0"/>
      <border outline="0">
        <left style="thin">
          <color indexed="64"/>
        </left>
      </border>
    </odxf>
    <ndxf>
      <font>
        <sz val="12"/>
        <name val="Times New Roman"/>
        <scheme val="none"/>
      </font>
      <alignment vertical="center" readingOrder="0"/>
      <border outline="0">
        <left/>
      </border>
    </ndxf>
  </rcc>
  <rcc rId="135" sId="1" odxf="1" s="1" dxf="1">
    <oc r="A152" t="inlineStr">
      <is>
        <t>Замена светильников потолочных в МКУ «Тольяттинский архив»</t>
      </is>
    </oc>
    <nc r="A152" t="inlineStr">
      <is>
        <t>Приобретение прочих оборотных запасов (материалов)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36" sId="1" odxf="1" dxf="1" numFmtId="4">
    <oc r="B152">
      <v>816</v>
    </oc>
    <nc r="B152">
      <v>257</v>
    </nc>
    <odxf>
      <font>
        <sz val="13"/>
        <name val="Times New Roman"/>
        <scheme val="none"/>
      </font>
      <alignment vertical="top" readingOrder="0"/>
    </odxf>
    <ndxf>
      <font>
        <sz val="12"/>
        <name val="Times New Roman"/>
        <scheme val="none"/>
      </font>
      <alignment vertical="center" readingOrder="0"/>
    </ndxf>
  </rcc>
  <rcc rId="137" sId="1" odxf="1" s="1" dxf="1">
    <oc r="A153" t="inlineStr">
      <is>
        <t>Обучение муниципальных служащих</t>
      </is>
    </oc>
    <nc r="A153" t="inlineStr">
      <is>
        <t>Оплата коммунальных услуг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38" sId="1" odxf="1" s="1" dxf="1" numFmtId="4">
    <oc r="B153">
      <v>381</v>
    </oc>
    <nc r="B153">
      <f>25+1012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alignment vertical="center" wrapText="1" readingOrder="0"/>
    </ndxf>
  </rcc>
  <rcc rId="139" sId="1" odxf="1" s="1" dxf="1">
    <oc r="A154" t="inlineStr">
      <is>
        <t>Приобретение прочих оборотных запасов (материалов)</t>
      </is>
    </oc>
    <nc r="A154" t="inlineStr">
      <is>
        <t>Приобретение мебели, бумаги иканцтоваров в связи с увеличением штатной численности администрации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40" sId="1" odxf="1" s="1" dxf="1" numFmtId="4">
    <oc r="B154">
      <v>257</v>
    </oc>
    <nc r="B154">
      <v>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alignment vertical="center" wrapText="1" readingOrder="0"/>
    </ndxf>
  </rcc>
  <rrc rId="141" sId="1" ref="A155:XFD155" action="deleteRow">
    <undo index="0" exp="area" dr="B151:B155" r="B150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155:XFD155" start="0" length="0">
      <dxf>
        <alignment vertical="center" readingOrder="0"/>
      </dxf>
    </rfmt>
    <rcc rId="0" sId="1" dxf="1">
      <nc r="A155" t="inlineStr">
        <is>
          <t>Оплата коммунальных услуг</t>
        </is>
      </nc>
      <ndxf>
        <font>
          <sz val="13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55">
        <f>25+1012</f>
      </nc>
      <ndxf>
        <font>
          <sz val="13"/>
          <color auto="1"/>
          <name val="Times New Roman"/>
          <scheme val="none"/>
        </font>
        <numFmt numFmtId="3" formatCode="#,##0"/>
        <alignment horizontal="center" vertical="bottom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51:A154" start="0" length="2147483647">
    <dxf>
      <font>
        <sz val="13"/>
      </font>
    </dxf>
  </rfmt>
  <rcv guid="{D8080F08-4EBA-444E-B185-9F4A881C8D97}" action="delete"/>
  <rdn rId="0" localSheetId="1" customView="1" name="Z_D8080F08_4EBA_444E_B185_9F4A881C8D97_.wvu.PrintArea" hidden="1" oldHidden="1">
    <formula>'Приложение 13'!$A$5:$B$163</formula>
    <oldFormula>'Приложение 13'!$A$5:$B$167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13'!$A$7:$B$160</formula>
    <oldFormula>'Приложение 13'!$A$7:$B$160</oldFormula>
  </rdn>
  <rcv guid="{D8080F08-4EBA-444E-B185-9F4A881C8D97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54" sId="1">
    <oc r="B37">
      <f>SUM(B38:B49)</f>
    </oc>
    <nc r="B37">
      <f>SUM(B38:B49)</f>
    </nc>
  </rcc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fmt sheetId="1" sqref="A49:B49" start="0" length="2147483647">
    <dxf>
      <font>
        <color rgb="FFFF0000"/>
      </font>
    </dxf>
  </rfmt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rc rId="41" sId="1" ref="A38:XFD38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42" sId="1">
    <nc r="A38" t="inlineStr">
      <is>
        <t>Приобретение 5 едениц металлодетекторов</t>
      </is>
    </nc>
  </rcc>
  <rfmt sheetId="1" sqref="A38" start="0" length="2147483647">
    <dxf>
      <font>
        <b val="0"/>
      </font>
    </dxf>
  </rfmt>
  <rfmt sheetId="1" sqref="A38">
    <dxf>
      <alignment horizontal="left" readingOrder="0"/>
    </dxf>
  </rfmt>
  <rrc rId="43" sId="1" ref="A50:XFD50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44" sId="1" odxf="1" s="1" dxf="1">
    <nc r="A50" t="inlineStr">
      <is>
        <t>Приобретение 5 едениц металлодетекторов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border outline="0">
        <right style="thin">
          <color indexed="64"/>
        </right>
      </border>
    </ndxf>
  </rcc>
  <rfmt sheetId="1" s="1" sqref="B50" start="0" length="0">
    <dxf>
      <font>
        <b/>
        <sz val="13"/>
        <color auto="1"/>
        <name val="Times New Roman"/>
        <scheme val="none"/>
      </font>
      <numFmt numFmtId="3" formatCode="#,##0"/>
      <alignment wrapText="1" readingOrder="0"/>
      <border outline="0">
        <left style="thin">
          <color indexed="64"/>
        </left>
      </border>
    </dxf>
  </rfmt>
  <rcc rId="45" sId="1" numFmtId="4">
    <nc r="B50">
      <v>575</v>
    </nc>
  </rcc>
  <rfmt sheetId="1" sqref="B50" start="0" length="2147483647">
    <dxf>
      <font>
        <b val="0"/>
      </font>
    </dxf>
  </rfmt>
  <rrc rId="46" sId="1" ref="A38:XFD38" action="deleteRow"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38:XFD38" start="0" length="0">
      <dxf>
        <font>
          <b/>
          <sz val="13"/>
        </font>
        <alignment vertical="center" readingOrder="0"/>
      </dxf>
    </rfmt>
    <rcc rId="0" sId="1" s="1" dxf="1">
      <nc r="A38" t="inlineStr">
        <is>
          <t>Приобретение 5 едениц металлодетекторов</t>
        </is>
      </nc>
      <ndxf>
        <font>
          <b val="0"/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B38" start="0" length="0">
      <dxf>
        <font>
          <sz val="13"/>
          <color auto="1"/>
          <name val="Times New Roman"/>
          <scheme val="none"/>
        </font>
        <numFmt numFmtId="3" formatCode="#,##0"/>
        <alignment horizontal="center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" sId="1">
    <oc r="B37">
      <f>SUM(B38:B48)</f>
    </oc>
    <nc r="B37">
      <f>SUM(B38:B49)</f>
    </nc>
  </rcc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7EAD8C28-7D9C-4368-AEDF-5C173F03AE83}" action="delete"/>
  <rdn rId="0" localSheetId="1" customView="1" name="Z_7EAD8C28_7D9C_4368_AEDF_5C173F03AE83_.wvu.PrintArea" hidden="1" oldHidden="1">
    <formula>'Приложение 13'!$A$1:$B$163</formula>
    <oldFormula>'Приложение 13'!$A$1:$B$163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13'!$31:$35</formula>
    <oldFormula>'Приложение 13'!$31:$35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13'!$A$7:$B$160</formula>
    <oldFormula>'Приложение 13'!$A$7:$B$160</oldFormula>
  </rdn>
  <rcv guid="{7EAD8C28-7D9C-4368-AEDF-5C173F03AE83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rc rId="244" sId="1" ref="A47:XFD47" action="deleteRow">
    <undo index="0" exp="area" ref3D="1" dr="$A$49:$XFD$53" dn="Z_CA868468_5F28_4D57_8281_DB2CFB777ABB_.wvu.Rows" sId="1"/>
    <undo index="0" exp="area" ref3D="1" dr="$C$1:$D$1048576" dn="Z_CA868468_5F28_4D57_8281_DB2CFB777ABB_.wvu.Cols" sId="1"/>
    <undo index="0" exp="area" ref3D="1" dr="$A$49:$XFD$53" dn="Z_7EAD8C28_7D9C_4368_AEDF_5C173F03AE83_.wvu.Rows" sId="1"/>
    <undo index="0" exp="area" ref3D="1" dr="$C$1:$D$1048576" dn="Z_7EAD8C28_7D9C_4368_AEDF_5C173F03AE83_.wvu.Cols" sId="1"/>
    <rfmt sheetId="1" xfDxf="1" sqref="A47:XFD47" start="0" length="0">
      <dxf>
        <alignment vertical="center" readingOrder="0"/>
      </dxf>
    </rfmt>
    <rcc rId="0" sId="1" s="1" dxf="1">
      <nc r="A47" t="inlineStr">
        <is>
          <t>Приобретение ноутбуков, планшетов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7">
        <v>58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5" sId="1" ref="A47:XFD47" action="deleteRow">
    <undo index="0" exp="area" dr="B24:B47" r="B23" sId="1"/>
    <undo index="0" exp="area" ref3D="1" dr="$A$48:$XFD$52" dn="Z_CA868468_5F28_4D57_8281_DB2CFB777ABB_.wvu.Rows" sId="1"/>
    <undo index="0" exp="area" ref3D="1" dr="$C$1:$D$1048576" dn="Z_CA868468_5F28_4D57_8281_DB2CFB777ABB_.wvu.Cols" sId="1"/>
    <undo index="0" exp="area" ref3D="1" dr="$A$48:$XFD$52" dn="Z_7EAD8C28_7D9C_4368_AEDF_5C173F03AE83_.wvu.Rows" sId="1"/>
    <undo index="0" exp="area" ref3D="1" dr="$C$1:$D$1048576" dn="Z_7EAD8C28_7D9C_4368_AEDF_5C173F03AE83_.wvu.Cols" sId="1"/>
    <rfmt sheetId="1" xfDxf="1" sqref="A47:XFD47" start="0" length="0">
      <dxf>
        <alignment vertical="center" readingOrder="0"/>
      </dxf>
    </rfmt>
    <rcc rId="0" sId="1" s="1" dxf="1">
      <nc r="A47" t="inlineStr">
        <is>
          <t>Запасные части к вычислительной техники, мониторы, системные блоки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7">
        <v>48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6" sId="1">
    <oc r="A43" t="inlineStr">
      <is>
        <t>Приобретение офисной техники</t>
      </is>
    </oc>
    <nc r="A43" t="inlineStr">
      <is>
        <t>Приобретение ноутбуков и офисной техники</t>
      </is>
    </nc>
  </rcc>
  <rcc rId="247" sId="1" numFmtId="4">
    <oc r="B43">
      <v>25</v>
    </oc>
    <nc r="B43">
      <v>131</v>
    </nc>
  </rcc>
  <rcc rId="248" sId="1">
    <oc r="A44" t="inlineStr">
      <is>
        <t>Ремонт автомобилей, техосмотр и шиномонтаж</t>
      </is>
    </oc>
    <nc r="A44" t="inlineStr">
      <is>
        <t>Ремонт автомобилей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13'!$A$5:$B$179</formula>
    <oldFormula>'Приложение 13'!$A$5:$B$179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13'!$A$7:$B$176</formula>
    <oldFormula>'Приложение 13'!$A$7:$B$176</oldFormula>
  </rdn>
  <rcv guid="{D8080F08-4EBA-444E-B185-9F4A881C8D97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rc rId="167" sId="1" ref="A11:XFD12" action="insertRow">
    <undo index="0" exp="area" ref3D="1" dr="$A$31:$XFD$35" dn="Z_CA868468_5F28_4D57_8281_DB2CFB777ABB_.wvu.Rows" sId="1"/>
    <undo index="0" exp="area" ref3D="1" dr="$C$1:$D$1048576" dn="Z_CA868468_5F28_4D57_8281_DB2CFB777ABB_.wvu.Cols" sId="1"/>
    <undo index="0" exp="area" ref3D="1" dr="$A$31:$XFD$35" dn="Z_7EAD8C28_7D9C_4368_AEDF_5C173F03AE83_.wvu.Rows" sId="1"/>
    <undo index="0" exp="area" ref3D="1" dr="$C$1:$D$1048576" dn="Z_7EAD8C28_7D9C_4368_AEDF_5C173F03AE83_.wvu.Cols" sId="1"/>
  </rrc>
  <rrc rId="168" sId="1" ref="A11:XFD12" action="insert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</rrc>
  <rrc rId="169" sId="1" ref="A11:XFD12" action="insertRow">
    <undo index="0" exp="area" ref3D="1" dr="$A$35:$XFD$39" dn="Z_CA868468_5F28_4D57_8281_DB2CFB777ABB_.wvu.Rows" sId="1"/>
    <undo index="0" exp="area" ref3D="1" dr="$C$1:$D$1048576" dn="Z_CA868468_5F28_4D57_8281_DB2CFB777ABB_.wvu.Cols" sId="1"/>
    <undo index="0" exp="area" ref3D="1" dr="$A$35:$XFD$39" dn="Z_7EAD8C28_7D9C_4368_AEDF_5C173F03AE83_.wvu.Rows" sId="1"/>
    <undo index="0" exp="area" ref3D="1" dr="$C$1:$D$1048576" dn="Z_7EAD8C28_7D9C_4368_AEDF_5C173F03AE83_.wvu.Cols" sId="1"/>
  </rrc>
  <rrc rId="170" sId="1" ref="A13:XFD13" action="insert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</rrc>
  <rrc rId="171" sId="1" ref="A13:XFD13" action="insertRow">
    <undo index="0" exp="area" ref3D="1" dr="$A$38:$XFD$42" dn="Z_CA868468_5F28_4D57_8281_DB2CFB777ABB_.wvu.Rows" sId="1"/>
    <undo index="0" exp="area" ref3D="1" dr="$C$1:$D$1048576" dn="Z_CA868468_5F28_4D57_8281_DB2CFB777ABB_.wvu.Cols" sId="1"/>
    <undo index="0" exp="area" ref3D="1" dr="$A$38:$XFD$42" dn="Z_7EAD8C28_7D9C_4368_AEDF_5C173F03AE83_.wvu.Rows" sId="1"/>
    <undo index="0" exp="area" ref3D="1" dr="$C$1:$D$1048576" dn="Z_7EAD8C28_7D9C_4368_AEDF_5C173F03AE83_.wvu.Cols" sId="1"/>
  </rrc>
  <rm rId="172" sheetId="1" source="A19:B20" destination="A11:B12" sourceSheetId="1">
    <rfmt sheetId="1" sqref="A11" start="0" length="0">
      <dxf>
        <font>
          <b/>
          <sz val="13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" start="0" length="0">
      <dxf>
        <font>
          <b/>
          <sz val="13"/>
          <color theme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" start="0" length="0">
      <dxf>
        <font>
          <b/>
          <sz val="13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" start="0" length="0">
      <dxf>
        <font>
          <b/>
          <sz val="13"/>
          <color theme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73" sId="1" ref="A14:XFD15" action="insertRow">
    <undo index="0" exp="area" ref3D="1" dr="$A$39:$XFD$43" dn="Z_CA868468_5F28_4D57_8281_DB2CFB777ABB_.wvu.Rows" sId="1"/>
    <undo index="0" exp="area" ref3D="1" dr="$C$1:$D$1048576" dn="Z_CA868468_5F28_4D57_8281_DB2CFB777ABB_.wvu.Cols" sId="1"/>
    <undo index="0" exp="area" ref3D="1" dr="$A$39:$XFD$43" dn="Z_7EAD8C28_7D9C_4368_AEDF_5C173F03AE83_.wvu.Rows" sId="1"/>
    <undo index="0" exp="area" ref3D="1" dr="$C$1:$D$1048576" dn="Z_7EAD8C28_7D9C_4368_AEDF_5C173F03AE83_.wvu.Cols" sId="1"/>
  </rrc>
  <rcc rId="174" sId="1" odxf="1" s="1" dxf="1">
    <nc r="A13" t="inlineStr">
      <is>
        <t>Приобретение прав на програмное обеспечение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5" sId="1" odxf="1" s="1" dxf="1">
    <nc r="A14" t="inlineStr">
      <is>
        <t>Проект модернизации и обновления локально-вычислительной сети здания Думы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6" sId="1" odxf="1" s="1" dxf="1">
    <nc r="A15" t="inlineStr">
      <is>
        <t>Проект модернизации  и замены устаревшего телефонного оборудования на современное АТС оборудование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7" sId="1" odxf="1" s="1" dxf="1">
    <nc r="A16" t="inlineStr">
      <is>
        <t>Приобретение и установка стоечного (арочного) металлодетектора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8" sId="1" odxf="1" s="1" dxf="1">
    <nc r="A17" t="inlineStr">
      <is>
        <t>Приобретение IP-камеры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9" sId="1" odxf="1" s="1" dxf="1">
    <nc r="A18" t="inlineStr">
      <is>
        <t>Приобретение ноутбуков, планшетов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0" sId="1" odxf="1" s="1" dxf="1">
    <nc r="A19" t="inlineStr">
      <is>
        <t xml:space="preserve">Приобретение ТВ-панели 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1" sId="1" odxf="1" s="1" dxf="1">
    <nc r="A20" t="inlineStr">
      <is>
        <t>Приобретение офисной техники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2" sId="1" odxf="1" s="1" dxf="1">
    <nc r="A21" t="inlineStr">
      <is>
        <t>Запасные части к вычислительной техники, мониторы, системные блоки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odxf>
    <ndxf>
      <font>
        <sz val="13"/>
        <color auto="1"/>
        <name val="Times New Roman"/>
        <scheme val="none"/>
      </font>
      <alignment horizontal="left" vertical="bottom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" sId="1" odxf="1" s="1" dxf="1">
    <nc r="A22" t="inlineStr">
      <is>
        <t>Услуги по вывозу и утилизации списанных ТМЦ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odxf>
    <ndxf>
      <font>
        <sz val="13"/>
        <color auto="1"/>
        <name val="Times New Roman"/>
        <scheme val="none"/>
      </font>
      <alignment horizontal="left" vertical="bottom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3:B22" start="0" length="0">
    <dxf>
      <border>
        <right style="thin">
          <color indexed="64"/>
        </right>
      </border>
    </dxf>
  </rfmt>
  <rfmt sheetId="1" sqref="B13:B22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184" sId="1" odxf="1" dxf="1" numFmtId="4">
    <nc r="B13">
      <v>154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5" sId="1" odxf="1" dxf="1" numFmtId="4">
    <nc r="B14">
      <v>200</v>
    </nc>
    <odxf>
      <font>
        <b/>
        <sz val="13"/>
        <name val="Times New Roman"/>
        <scheme val="none"/>
      </font>
      <alignment vertical="center" readingOrder="0"/>
    </odxf>
    <ndxf>
      <font>
        <b val="0"/>
        <sz val="13"/>
        <color rgb="FFFF0000"/>
        <name val="Times New Roman"/>
        <scheme val="none"/>
      </font>
      <alignment vertical="top" readingOrder="0"/>
    </ndxf>
  </rcc>
  <rcc rId="186" sId="1" odxf="1" dxf="1" numFmtId="4">
    <nc r="B15">
      <v>200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7" sId="1" odxf="1" dxf="1" numFmtId="4">
    <nc r="B16">
      <v>300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8" sId="1" odxf="1" dxf="1" numFmtId="4">
    <nc r="B17">
      <v>67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9" sId="1" odxf="1" dxf="1" numFmtId="4">
    <nc r="B18">
      <v>130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0" sId="1" odxf="1" dxf="1" numFmtId="4">
    <nc r="B19">
      <v>67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1" sId="1" odxf="1" dxf="1" numFmtId="4">
    <nc r="B20">
      <v>25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2" sId="1" odxf="1" dxf="1">
    <nc r="B21">
      <f>700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center" readingOrder="0"/>
    </odxf>
    <ndxf>
      <font>
        <sz val="13"/>
        <color rgb="FFFF0000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top" readingOrder="0"/>
    </ndxf>
  </rcc>
  <rcc rId="193" sId="1" odxf="1" dxf="1" numFmtId="4">
    <nc r="B22">
      <v>20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center" readingOrder="0"/>
      <border outline="0">
        <left style="thin">
          <color indexed="64"/>
        </left>
      </border>
    </odxf>
    <ndxf>
      <font>
        <sz val="13"/>
        <color rgb="FFFF0000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top" readingOrder="0"/>
      <border outline="0">
        <left/>
      </border>
    </ndxf>
  </rcc>
  <rfmt sheetId="1" sqref="B13:B22" start="0" length="2147483647">
    <dxf>
      <font>
        <color auto="1"/>
      </font>
    </dxf>
  </rfmt>
  <rcc rId="194" sId="1">
    <oc r="B10">
      <f>SUM(B11:B12)</f>
    </oc>
    <nc r="B10">
      <f>SUM(B11:B22)</f>
    </nc>
  </rcc>
  <rrc rId="195" sId="1" ref="A39:XFD39" action="insertRow">
    <undo index="0" exp="area" ref3D="1" dr="$A$41:$XFD$45" dn="Z_CA868468_5F28_4D57_8281_DB2CFB777ABB_.wvu.Rows" sId="1"/>
    <undo index="0" exp="area" ref3D="1" dr="$C$1:$D$1048576" dn="Z_CA868468_5F28_4D57_8281_DB2CFB777ABB_.wvu.Cols" sId="1"/>
    <undo index="0" exp="area" ref3D="1" dr="$A$41:$XFD$45" dn="Z_7EAD8C28_7D9C_4368_AEDF_5C173F03AE83_.wvu.Rows" sId="1"/>
    <undo index="0" exp="area" ref3D="1" dr="$C$1:$D$1048576" dn="Z_7EAD8C28_7D9C_4368_AEDF_5C173F03AE83_.wvu.Cols" sId="1"/>
  </rrc>
  <rrc rId="196" sId="1" ref="A39:XFD39" action="insertRow">
    <undo index="0" exp="area" ref3D="1" dr="$A$42:$XFD$46" dn="Z_CA868468_5F28_4D57_8281_DB2CFB777ABB_.wvu.Rows" sId="1"/>
    <undo index="0" exp="area" ref3D="1" dr="$C$1:$D$1048576" dn="Z_CA868468_5F28_4D57_8281_DB2CFB777ABB_.wvu.Cols" sId="1"/>
    <undo index="0" exp="area" ref3D="1" dr="$A$42:$XFD$46" dn="Z_7EAD8C28_7D9C_4368_AEDF_5C173F03AE83_.wvu.Rows" sId="1"/>
    <undo index="0" exp="area" ref3D="1" dr="$C$1:$D$1048576" dn="Z_7EAD8C28_7D9C_4368_AEDF_5C173F03AE83_.wvu.Cols" sId="1"/>
  </rrc>
  <rrc rId="197" sId="1" ref="A39:XFD40" action="insertRow">
    <undo index="0" exp="area" ref3D="1" dr="$A$43:$XFD$47" dn="Z_CA868468_5F28_4D57_8281_DB2CFB777ABB_.wvu.Rows" sId="1"/>
    <undo index="0" exp="area" ref3D="1" dr="$C$1:$D$1048576" dn="Z_CA868468_5F28_4D57_8281_DB2CFB777ABB_.wvu.Cols" sId="1"/>
    <undo index="0" exp="area" ref3D="1" dr="$A$43:$XFD$47" dn="Z_7EAD8C28_7D9C_4368_AEDF_5C173F03AE83_.wvu.Rows" sId="1"/>
    <undo index="0" exp="area" ref3D="1" dr="$C$1:$D$1048576" dn="Z_7EAD8C28_7D9C_4368_AEDF_5C173F03AE83_.wvu.Cols" sId="1"/>
  </rrc>
  <rrc rId="198" sId="1" ref="A39:XFD40" action="insertRow">
    <undo index="0" exp="area" ref3D="1" dr="$A$45:$XFD$49" dn="Z_CA868468_5F28_4D57_8281_DB2CFB777ABB_.wvu.Rows" sId="1"/>
    <undo index="0" exp="area" ref3D="1" dr="$C$1:$D$1048576" dn="Z_CA868468_5F28_4D57_8281_DB2CFB777ABB_.wvu.Cols" sId="1"/>
    <undo index="0" exp="area" ref3D="1" dr="$A$45:$XFD$49" dn="Z_7EAD8C28_7D9C_4368_AEDF_5C173F03AE83_.wvu.Rows" sId="1"/>
    <undo index="0" exp="area" ref3D="1" dr="$C$1:$D$1048576" dn="Z_7EAD8C28_7D9C_4368_AEDF_5C173F03AE83_.wvu.Cols" sId="1"/>
  </rrc>
  <rrc rId="199" sId="1" ref="A39:XFD40" action="insertRow">
    <undo index="0" exp="area" ref3D="1" dr="$A$47:$XFD$51" dn="Z_CA868468_5F28_4D57_8281_DB2CFB777ABB_.wvu.Rows" sId="1"/>
    <undo index="0" exp="area" ref3D="1" dr="$C$1:$D$1048576" dn="Z_CA868468_5F28_4D57_8281_DB2CFB777ABB_.wvu.Cols" sId="1"/>
    <undo index="0" exp="area" ref3D="1" dr="$A$47:$XFD$51" dn="Z_7EAD8C28_7D9C_4368_AEDF_5C173F03AE83_.wvu.Rows" sId="1"/>
    <undo index="0" exp="area" ref3D="1" dr="$C$1:$D$1048576" dn="Z_7EAD8C28_7D9C_4368_AEDF_5C173F03AE83_.wvu.Cols" sId="1"/>
  </rrc>
  <rcc rId="200" sId="1">
    <nc r="A39" t="inlineStr">
      <is>
        <t>Источник бесперебойного питания для серверной</t>
      </is>
    </nc>
  </rcc>
  <rcc rId="201" sId="1" numFmtId="4">
    <nc r="B39">
      <v>44</v>
    </nc>
  </rcc>
  <rcc rId="202" sId="1">
    <nc r="A40" t="inlineStr">
      <is>
        <t>Расходы протокольного характера (цветы)</t>
      </is>
    </nc>
  </rcc>
  <rcc rId="203" sId="1" numFmtId="4">
    <nc r="B40">
      <v>5</v>
    </nc>
  </rcc>
  <rcc rId="204" sId="1" odxf="1" s="1" dxf="1">
    <nc r="A41" t="inlineStr">
      <is>
        <t>Приобретение автомобилей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5" sId="1" odxf="1" s="1" dxf="1">
    <nc r="A42" t="inlineStr">
      <is>
        <t>Приобретение ГСМ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6" sId="1" odxf="1" s="1" dxf="1">
    <nc r="A43" t="inlineStr">
      <is>
        <t>Приобретение офисной техники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7" sId="1" odxf="1" s="1" dxf="1">
    <nc r="A44" t="inlineStr">
      <is>
        <t>Ремонт автомобилей, техосмотр и шиномонтаж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8" sId="1" odxf="1" s="1" dxf="1">
    <nc r="A45" t="inlineStr">
      <is>
        <t>Услуги по проведению экспертизы с привлечением специалистов на договорной основе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9" sId="1" odxf="1" s="1" dxf="1">
    <nc r="A46" t="inlineStr">
      <is>
        <t>Услуги по вывозу и утилизации списанных ТМЦ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0" sId="1" odxf="1" s="1" dxf="1">
    <oc r="A47" t="inlineStr">
      <is>
        <t>Источник бесперебойного питания для серверной</t>
      </is>
    </oc>
    <nc r="A47" t="inlineStr">
      <is>
        <t>Приобретение ноутбуков, планшетов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1" sId="1" odxf="1" s="1" dxf="1">
    <oc r="A48" t="inlineStr">
      <is>
        <t>Расходы протокольного характера (цветы)</t>
      </is>
    </oc>
    <nc r="A48" t="inlineStr">
      <is>
        <t>Запасные части к вычислительной техники, мониторы, системные блоки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2" sId="1" odxf="1" dxf="1" numFmtId="4">
    <nc r="B41">
      <v>800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3" sId="1" odxf="1" dxf="1" numFmtId="4">
    <nc r="B42">
      <v>31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4" sId="1" odxf="1" dxf="1" numFmtId="4">
    <nc r="B43">
      <v>25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5" sId="1" odxf="1" dxf="1" numFmtId="4">
    <nc r="B44">
      <v>103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6" sId="1" odxf="1" dxf="1" numFmtId="4">
    <nc r="B45">
      <v>40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7" sId="1" odxf="1" dxf="1" numFmtId="4">
    <nc r="B46">
      <v>5</v>
    </nc>
    <odxf>
      <font>
        <color auto="1"/>
        <name val="Arial Cyr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  <border outline="0">
        <left/>
      </border>
    </ndxf>
  </rcc>
  <rcc rId="218" sId="1" odxf="1" dxf="1" numFmtId="4">
    <oc r="B47">
      <v>44</v>
    </oc>
    <nc r="B47">
      <v>58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9" sId="1" odxf="1" dxf="1" numFmtId="4">
    <oc r="B48">
      <v>5</v>
    </oc>
    <nc r="B48">
      <v>48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fmt sheetId="1" sqref="B41:B48" start="0" length="2147483647">
    <dxf>
      <font>
        <color auto="1"/>
      </font>
    </dxf>
  </rfmt>
  <rfmt sheetId="1" sqref="A24:B48" start="0" length="2147483647">
    <dxf>
      <font>
        <name val="Times New Roman"/>
        <scheme val="none"/>
      </font>
    </dxf>
  </rfmt>
  <rfmt sheetId="1" sqref="A24:B48" start="0" length="2147483647">
    <dxf>
      <font>
        <sz val="13"/>
      </font>
    </dxf>
  </rfmt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13'!$A$5:$B$163</formula>
    <oldFormula>'Приложение 13'!$A$5:$B$163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13'!$A$7:$B$160</formula>
    <oldFormula>'Приложение 13'!$A$7:$B$160</oldFormula>
  </rdn>
  <rcv guid="{06F30FBF-245C-499B-A109-615C7A065F8E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53" sId="1">
    <oc r="A137" t="inlineStr">
      <is>
        <t>Ремонт конструктивных элементов многоквартрных домов (ремонт козырьков, укрепление балконов)</t>
      </is>
    </oc>
    <nc r="A137" t="inlineStr">
      <is>
        <t>Ремонт конструктивных элементов многоквартирных домов (ремонт козырьков, укрепление балконов)</t>
      </is>
    </nc>
  </rcc>
  <rcc rId="154" sId="1">
    <oc r="A138" t="inlineStr">
      <is>
        <t>Ремонт по адресу: ул. Горького, 47 для МКУ «ЦГЗ»</t>
      </is>
    </oc>
    <nc r="A138" t="inlineStr">
      <is>
        <t>Ремонт нежилого муниципального помещения по адресу: ул. Горького, 47 для размещения  МКУ «ЦГЗ»</t>
      </is>
    </nc>
  </rcc>
</revisions>
</file>

<file path=xl/revisions/revisionLog141111.xml><?xml version="1.0" encoding="utf-8"?>
<revisions xmlns="http://schemas.openxmlformats.org/spreadsheetml/2006/main" xmlns:r="http://schemas.openxmlformats.org/officeDocument/2006/relationships">
  <rcv guid="{C3983951-7771-4EF6-9FA5-26BFEBDFE478}" action="delete"/>
  <rdn rId="0" localSheetId="1" customView="1" name="Z_C3983951_7771_4EF6_9FA5_26BFEBDFE478_.wvu.PrintArea" hidden="1" oldHidden="1">
    <formula>'Приложение 13'!$A$1:$B$163</formula>
    <oldFormula>'Приложение 13'!$A$1:$B$163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13'!$A$7:$B$160</formula>
    <oldFormula>'Приложение 13'!$A$7:$B$160</oldFormula>
  </rdn>
  <rcv guid="{C3983951-7771-4EF6-9FA5-26BFEBDFE478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13'!$A$1:$B$184</formula>
    <oldFormula>'Приложение 13'!$A$1:$B$184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13'!$A$7:$B$181</formula>
    <oldFormula>'Приложение 13'!$A$7:$B$181</oldFormula>
  </rdn>
  <rcv guid="{C2787407-F562-4D03-8970-D113AD41CB6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235" sId="1">
    <oc r="A18" t="inlineStr">
      <is>
        <t>Приобретение ноутбуков, планшетов</t>
      </is>
    </oc>
    <nc r="A18" t="inlineStr">
      <is>
        <t>Приобретение  планшетов</t>
      </is>
    </nc>
  </rcc>
  <rcc rId="236" sId="1">
    <oc r="A19" t="inlineStr">
      <is>
        <t xml:space="preserve">Приобретение ТВ-панели </t>
      </is>
    </oc>
    <nc r="A19" t="inlineStr">
      <is>
        <t>Приобретение плазменной панели (1шт.)</t>
      </is>
    </nc>
  </rcc>
  <rcc rId="237" sId="1">
    <oc r="A20" t="inlineStr">
      <is>
        <t>Приобретение офисной техники</t>
      </is>
    </oc>
    <nc r="A20" t="inlineStr">
      <is>
        <t>Приобретение МФУ</t>
      </is>
    </nc>
  </rcc>
  <rcc rId="238" sId="1">
    <oc r="A21" t="inlineStr">
      <is>
        <t>Запасные части к вычислительной техники, мониторы, системные блоки</t>
      </is>
    </oc>
    <nc r="A21" t="inlineStr">
      <is>
        <t>Запасные части к вычислительной технике</t>
      </is>
    </nc>
  </rcc>
  <rcc rId="239" sId="1">
    <oc r="A15" t="inlineStr">
      <is>
        <t>Проект модернизации  и замены устаревшего телефонного оборудования на современное АТС оборудование</t>
      </is>
    </oc>
    <nc r="A15" t="inlineStr">
      <is>
        <t xml:space="preserve">Проект модернизации  и замены  АТС </t>
      </is>
    </nc>
  </rcc>
  <rcc rId="240" sId="1">
    <oc r="A14" t="inlineStr">
      <is>
        <t>Проект модернизации и обновления локально-вычислительной сети здания Думы</t>
      </is>
    </oc>
    <nc r="A14" t="inlineStr">
      <is>
        <t xml:space="preserve">Проект модернизации компьютерной вычислительной сети 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163" sId="1">
    <oc r="A154" t="inlineStr">
      <is>
        <t>Приобретение мебели, бумаги иканцтоваров в связи с увеличением штатной численности администрации</t>
      </is>
    </oc>
    <nc r="A154" t="inlineStr">
      <is>
        <t>Приобретение мебели, бумаги, канцтоваров в связи с увеличением штатной численности администрации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13'!$A$5:$B$163</formula>
    <oldFormula>'Приложение 13'!$A$5:$B$163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13'!$A$7:$B$160</formula>
    <oldFormula>'Приложение 13'!$A$7:$B$160</oldFormula>
  </rdn>
  <rcv guid="{D8080F08-4EBA-444E-B185-9F4A881C8D97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fmt sheetId="1" sqref="A138:B138">
    <dxf>
      <fill>
        <patternFill patternType="solid">
          <bgColor rgb="FFFFFF00"/>
        </patternFill>
      </fill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>
  <rrc rId="315" sId="1" ref="A85:XFD85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</rrc>
  <rrc rId="316" sId="1" ref="A85:XFD85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</rrc>
  <rfmt sheetId="1" sqref="A85" start="0" length="0">
    <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dxf>
  </rfmt>
  <rfmt sheetId="1" sqref="A85" start="0" length="0">
    <dxf>
      <font>
        <sz val="13"/>
        <color theme="1"/>
        <name val="Times New Roman"/>
        <scheme val="none"/>
      </font>
    </dxf>
  </rfmt>
  <rfmt sheetId="1" xfDxf="1" sqref="A85" start="0" length="0">
    <dxf>
      <font>
        <sz val="13"/>
        <name val="Times New Roman"/>
        <scheme val="none"/>
      </font>
      <alignment horizontal="justify" readingOrder="0"/>
    </dxf>
  </rfmt>
  <rfmt sheetId="1" sqref="A86" start="0" length="0">
    <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dxf>
  </rfmt>
  <rfmt sheetId="1" sqref="A86" start="0" length="0">
    <dxf>
      <font>
        <sz val="13"/>
        <color theme="1"/>
        <name val="Times New Roman"/>
        <scheme val="none"/>
      </font>
    </dxf>
  </rfmt>
  <rfmt sheetId="1" xfDxf="1" sqref="A86" start="0" length="0">
    <dxf>
      <font>
        <sz val="13"/>
        <name val="Times New Roman"/>
        <scheme val="none"/>
      </font>
    </dxf>
  </rfmt>
  <rcc rId="317" sId="1" numFmtId="4">
    <nc r="B86">
      <v>9512</v>
    </nc>
  </rcc>
  <rcc rId="318" sId="1">
    <nc r="A86" t="inlineStr">
      <is>
        <t>Оплата исполнительных листов</t>
      </is>
    </nc>
  </rcc>
  <rfmt sheetId="1" sqref="A86" start="0" length="0">
    <dxf>
      <border>
        <left style="thin">
          <color indexed="64"/>
        </left>
      </border>
    </dxf>
  </rfmt>
  <rfmt sheetId="1" sqref="A86:B86" start="0" length="0">
    <dxf>
      <border>
        <top style="thin">
          <color indexed="64"/>
        </top>
      </border>
    </dxf>
  </rfmt>
  <rfmt sheetId="1" sqref="A86:B86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A85:B86" start="0" length="2147483647">
    <dxf>
      <font>
        <color rgb="FFFF0000"/>
      </font>
    </dxf>
  </rfmt>
  <rcc rId="319" sId="1" numFmtId="4">
    <nc r="B85">
      <v>14204</v>
    </nc>
  </rcc>
  <rcc rId="320" sId="1">
    <nc r="A85" t="inlineStr">
      <is>
        <t>Устройство линий наружного электроосвещения (ООТ «Парк Хаус")</t>
      </is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283" sId="1">
    <oc r="A124" t="inlineStr">
      <is>
        <t>Обследование и разработка проектов на снос объектов</t>
      </is>
    </oc>
    <nc r="A124" t="inlineStr">
      <is>
        <t>Обследование и разработка проектов на снос объектов (подземный переход (пешеходный тоннель), расположенный по адресу: северо-западнее по проспекту Степана Разина,25)</t>
      </is>
    </nc>
  </rcc>
  <rfmt sheetId="1" sqref="A124">
    <dxf>
      <alignment vertical="top" readingOrder="0"/>
    </dxf>
  </rfmt>
  <rfmt sheetId="1" sqref="A124:B124" start="0" length="2147483647">
    <dxf>
      <font>
        <color rgb="FFFF0000"/>
      </font>
    </dxf>
  </rfmt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c rId="231" sId="1">
    <oc r="A17" t="inlineStr">
      <is>
        <t>Приобретение IP-камеры</t>
      </is>
    </oc>
    <nc r="A17" t="inlineStr">
      <is>
        <t>Приобретение видеокамер для трансляции в зале заседаний (2шт.)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C3983951-7771-4EF6-9FA5-26BFEBDFE478}" action="delete"/>
  <rdn rId="0" localSheetId="1" customView="1" name="Z_C3983951_7771_4EF6_9FA5_26BFEBDFE478_.wvu.PrintArea" hidden="1" oldHidden="1">
    <formula>'Приложение 13'!$A$1:$B$181</formula>
    <oldFormula>'Приложение 13'!$A$1:$B$181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13'!$A$7:$B$178</formula>
    <oldFormula>'Приложение 13'!$A$7:$B$178</oldFormula>
  </rdn>
  <rcv guid="{C3983951-7771-4EF6-9FA5-26BFEBDFE478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223" sId="1">
    <oc r="A134" t="inlineStr">
      <is>
        <r>
          <t xml:space="preserve">Ремонт кровли зданий (МБУ СШОР № 13 «Волгарь» (д/с </t>
        </r>
        <r>
          <rPr>
            <sz val="13"/>
            <color rgb="FFFF0000"/>
            <rFont val="Calibri"/>
            <family val="2"/>
            <charset val="204"/>
          </rPr>
          <t>«</t>
        </r>
        <r>
          <rPr>
            <sz val="13"/>
            <color rgb="FFFF0000"/>
            <rFont val="Times New Roman"/>
            <family val="1"/>
            <charset val="204"/>
          </rPr>
          <t>Волгарь</t>
        </r>
        <r>
          <rPr>
            <sz val="13"/>
            <color rgb="FFFF0000"/>
            <rFont val="Calibri"/>
            <family val="2"/>
            <charset val="204"/>
          </rPr>
          <t>»</t>
        </r>
        <r>
          <rPr>
            <sz val="13"/>
            <color rgb="FFFF0000"/>
            <rFont val="Times New Roman"/>
            <family val="1"/>
            <charset val="204"/>
          </rPr>
          <t>)</t>
        </r>
      </is>
    </oc>
    <nc r="A134" t="inlineStr">
      <is>
        <t>Ремонт кровли зданий (МБУ СШОР № 13 «Волгарь» (д/с «Волгарь»), МБУДО СШОР № 7 «Акробат» (спорткомплекс ул.Матросова, 5а)</t>
      </is>
    </nc>
  </rcc>
  <rcc rId="224" sId="1" numFmtId="4">
    <oc r="B134">
      <v>33336</v>
    </oc>
    <nc r="B134">
      <v>41539</v>
    </nc>
  </rcc>
  <rfmt sheetId="1" sqref="A134:B134" start="0" length="2147483647">
    <dxf>
      <font>
        <color auto="1"/>
      </font>
    </dxf>
  </rfmt>
  <rcv guid="{C3983951-7771-4EF6-9FA5-26BFEBDFE478}" action="delete"/>
  <rdn rId="0" localSheetId="1" customView="1" name="Z_C3983951_7771_4EF6_9FA5_26BFEBDFE478_.wvu.PrintArea" hidden="1" oldHidden="1">
    <formula>'Приложение 13'!$A$1:$B$181</formula>
    <oldFormula>'Приложение 13'!$A$1:$B$181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13'!$A$7:$B$178</formula>
    <oldFormula>'Приложение 13'!$A$7:$B$178</oldFormula>
  </rdn>
  <rcv guid="{C3983951-7771-4EF6-9FA5-26BFEBDFE478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306" sId="1">
    <oc r="A86" t="inlineStr">
      <is>
        <t>Устройство освещения:</t>
      </is>
    </oc>
    <nc r="A86" t="inlineStr">
      <is>
        <t>Устройство освещения: Хрящевское шоссе (от Южного шоссе до Обводного шоссе)</t>
      </is>
    </nc>
  </rcc>
  <rcc rId="307" sId="1" numFmtId="4">
    <nc r="B86">
      <v>14204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rc rId="303" sId="1" ref="A86:XFD86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</rrc>
  <rrc rId="304" sId="1" ref="A86:XFD86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</rrc>
  <rcc rId="305" sId="1" xfDxf="1" dxf="1">
    <nc r="A86" t="inlineStr">
      <is>
        <t>Устройство освещения:</t>
      </is>
    </nc>
    <ndxf>
      <font>
        <sz val="13"/>
        <name val="Times New Roman"/>
        <scheme val="none"/>
      </font>
      <alignment wrapText="1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</revisions>
</file>

<file path=xl/revisions/revisionLog171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13'!$A$1:$B$180</formula>
    <oldFormula>'Приложение 13'!$A$1:$B$180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13'!$A$7:$B$177</formula>
    <oldFormula>'Приложение 13'!$A$7:$B$177</oldFormula>
  </rdn>
  <rcv guid="{C2787407-F562-4D03-8970-D113AD41CB6E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v guid="{D8080F08-4EBA-444E-B185-9F4A881C8D97}" action="delete"/>
  <rdn rId="0" localSheetId="1" customView="1" name="Z_D8080F08_4EBA_444E_B185_9F4A881C8D97_.wvu.PrintArea" hidden="1" oldHidden="1">
    <formula>'Приложение 13'!$A$5:$B$179</formula>
    <oldFormula>'Приложение 13'!$A$5:$B$179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13'!$A$7:$B$176</formula>
    <oldFormula>'Приложение 13'!$A$7:$B$176</oldFormula>
  </rdn>
  <rcv guid="{D8080F08-4EBA-444E-B185-9F4A881C8D97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fmt sheetId="1" sqref="A12" start="0" length="0">
    <dxf>
      <font>
        <sz val="13"/>
        <color auto="1"/>
        <name val="Times New Roman"/>
        <scheme val="none"/>
      </font>
    </dxf>
  </rfmt>
  <rfmt sheetId="1" sqref="A10:B180" start="0" length="2147483647">
    <dxf>
      <font>
        <name val="Times New Roman"/>
        <scheme val="none"/>
      </font>
    </dxf>
  </rfmt>
  <rcv guid="{7EAD8C28-7D9C-4368-AEDF-5C173F03AE83}" action="delete"/>
  <rdn rId="0" localSheetId="1" customView="1" name="Z_7EAD8C28_7D9C_4368_AEDF_5C173F03AE83_.wvu.PrintArea" hidden="1" oldHidden="1">
    <formula>'Приложение 13'!$A$1:$B$180</formula>
    <oldFormula>'Приложение 13'!$A$1:$B$180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13'!$47:$51</formula>
    <oldFormula>'Приложение 13'!$47:$51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13'!$A$7:$B$177</formula>
    <oldFormula>'Приложение 13'!$A$7:$B$177</oldFormula>
  </rdn>
  <rcv guid="{7EAD8C28-7D9C-4368-AEDF-5C173F03AE83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fmt sheetId="1" sqref="B86:B87" start="0" length="0">
    <dxf>
      <border>
        <right style="thin">
          <color indexed="64"/>
        </right>
      </border>
    </dxf>
  </rfmt>
  <rfmt sheetId="1" sqref="A86:B87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</revisions>
</file>

<file path=xl/revisions/revisionLog1811.xml><?xml version="1.0" encoding="utf-8"?>
<revisions xmlns="http://schemas.openxmlformats.org/spreadsheetml/2006/main" xmlns:r="http://schemas.openxmlformats.org/officeDocument/2006/relationships">
  <rfmt sheetId="1" sqref="A86:B86" start="0" length="2147483647">
    <dxf>
      <font>
        <color rgb="FFFF0000"/>
      </font>
    </dxf>
  </rfmt>
  <rfmt sheetId="1" sqref="A87" start="0" length="0">
    <dxf>
      <font>
        <sz val="13"/>
        <color auto="1"/>
        <name val="Arial Cyr"/>
        <scheme val="none"/>
      </font>
      <alignment horizontal="left" readingOrder="0"/>
      <border outline="0">
        <right style="thin">
          <color indexed="64"/>
        </right>
      </border>
    </dxf>
  </rfmt>
  <rcc rId="313" sId="1" odxf="1" dxf="1">
    <nc r="A87" t="inlineStr">
      <is>
        <t>Оплата исполнительных листов</t>
      </is>
    </nc>
    <ndxf>
      <font>
        <sz val="13"/>
        <color rgb="FFFF0000"/>
        <name val="Times New Roman"/>
        <scheme val="none"/>
      </font>
      <alignment horizontal="general" readingOrder="0"/>
      <border outline="0">
        <right/>
      </border>
    </ndxf>
  </rcc>
  <rcc rId="314" sId="1" odxf="1" dxf="1">
    <nc r="B87">
      <v>9512</v>
    </nc>
    <ndxf>
      <font>
        <sz val="13"/>
        <color rgb="FFFF0000"/>
        <name val="Times New Roman"/>
        <scheme val="none"/>
      </font>
      <numFmt numFmtId="0" formatCode="General"/>
      <alignment horizontal="general" readingOrder="0"/>
      <border outline="0">
        <left style="thin">
          <color indexed="64"/>
        </left>
        <right/>
      </border>
    </ndxf>
  </rcc>
  <rfmt sheetId="1" sqref="B87">
    <dxf>
      <alignment horizontal="center" readingOrder="0"/>
    </dxf>
  </rfmt>
</revisions>
</file>

<file path=xl/revisions/revisionLog18111.xml><?xml version="1.0" encoding="utf-8"?>
<revisions xmlns="http://schemas.openxmlformats.org/spreadsheetml/2006/main" xmlns:r="http://schemas.openxmlformats.org/officeDocument/2006/relationships">
  <rrc rId="255" sId="1" ref="A124:XFD124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56" sId="1">
    <nc r="A124" t="inlineStr">
      <is>
        <t>Обследование и разработка проектов на снос объектов</t>
      </is>
    </nc>
  </rcc>
  <rcc rId="257" sId="1" numFmtId="4">
    <nc r="B124">
      <v>1100</v>
    </nc>
  </rcc>
  <rcc rId="258" sId="1">
    <oc r="B119">
      <f>SUM(B120:B123)</f>
    </oc>
    <nc r="B119">
      <f>SUM(B120:D124)</f>
    </nc>
  </rcc>
  <rfmt sheetId="1" sqref="A1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C2787407-F562-4D03-8970-D113AD41CB6E}" action="delete"/>
  <rdn rId="0" localSheetId="1" customView="1" name="Z_C2787407_F562_4D03_8970_D113AD41CB6E_.wvu.PrintArea" hidden="1" oldHidden="1">
    <formula>'Приложение 13'!$A$1:$B$180</formula>
    <oldFormula>'Приложение 13'!$A$5:$B$177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</rdn>
  <rdn rId="0" localSheetId="1" customView="1" name="Z_C2787407_F562_4D03_8970_D113AD41CB6E_.wvu.Cols" hidden="1" oldHidden="1">
    <formula>'Приложение 13'!$C:$D</formula>
  </rdn>
  <rdn rId="0" localSheetId="1" customView="1" name="Z_C2787407_F562_4D03_8970_D113AD41CB6E_.wvu.FilterData" hidden="1" oldHidden="1">
    <formula>'Приложение 13'!$A$7:$B$177</formula>
    <oldFormula>'Приложение 13'!$A$7:$B$177</oldFormula>
  </rdn>
  <rcv guid="{C2787407-F562-4D03-8970-D113AD41CB6E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329" sId="1">
    <oc r="A85" t="inlineStr">
      <is>
        <t>Устройство линий наружного электроосвещения (ООТ «Парк Хаус")</t>
      </is>
    </oc>
    <nc r="A85" t="inlineStr">
      <is>
        <t>Устройство линий наружного электроосвещения (ООТ "Парк Хаус")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rc rId="321" sId="1" ref="A88:XFD88" action="deleteRow">
    <undo index="0" exp="area" ref3D="1" dr="$C$1:$D$1048576" dn="Z_C2787407_F562_4D03_8970_D113AD41CB6E_.wvu.Cols" sId="1"/>
    <undo index="0" exp="area" ref3D="1" dr="$C$1:$D$1048576" dn="Z_1303154D_B62E_4B85_A545_B377DDCA3A7D_.wvu.Cols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88:XFD88" start="0" length="0">
      <dxf>
        <alignment vertical="center" readingOrder="0"/>
      </dxf>
    </rfmt>
    <rcc rId="0" sId="1" dxf="1">
      <nc r="A88" t="inlineStr">
        <is>
          <t>Устройство освещения: Хрящевское шоссе (от Южного шоссе до Обводного шоссе)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88">
        <v>14204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" sId="1" ref="A88:XFD88" action="deleteRow">
    <undo index="0" exp="area" ref3D="1" dr="$C$1:$D$1048576" dn="Z_C2787407_F562_4D03_8970_D113AD41CB6E_.wvu.Cols" sId="1"/>
    <undo index="0" exp="area" ref3D="1" dr="$C$1:$D$1048576" dn="Z_1303154D_B62E_4B85_A545_B377DDCA3A7D_.wvu.Cols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88:XFD88" start="0" length="0">
      <dxf>
        <alignment vertical="center" readingOrder="0"/>
      </dxf>
    </rfmt>
    <rcc rId="0" sId="1" dxf="1">
      <nc r="A88" t="inlineStr">
        <is>
          <t>Оплата исполнительных листов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>
        <v>9512</v>
      </nc>
      <ndxf>
        <font>
          <sz val="13"/>
          <color rgb="FFFF0000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2:B142">
    <dxf>
      <alignment wrapText="0" readingOrder="0"/>
    </dxf>
  </rfmt>
  <rrc rId="1" sId="1" ref="A141:XFD141" action="insertRow">
    <undo index="0" exp="area" ref3D="1" dr="$C$1:$D$1048576" dn="Z_7EAD8C28_7D9C_4368_AEDF_5C173F03AE83_.wvu.Cols" sId="1"/>
  </rrc>
  <rcc rId="2" sId="1">
    <nc r="A141" t="inlineStr">
      <is>
        <t>Приобретение компьютерного оборудования, МФУ и обеспечение средствами связи ( для вновь вводимых 8 шт.ед. в ДГХ)</t>
      </is>
    </nc>
  </rcc>
  <rfmt sheetId="1" sqref="B142" start="0" length="2147483647">
    <dxf>
      <font>
        <color auto="1"/>
      </font>
    </dxf>
  </rfmt>
  <rfmt sheetId="1" sqref="A142" start="0" length="2147483647">
    <dxf>
      <font>
        <color auto="1"/>
      </font>
    </dxf>
  </rfmt>
  <rcc rId="3" sId="1" numFmtId="4">
    <nc r="B141">
      <v>983</v>
    </nc>
  </rcc>
  <rfmt sheetId="1" sqref="A142:B142" start="0" length="2147483647">
    <dxf>
      <font>
        <color rgb="FFFF0000"/>
      </font>
    </dxf>
  </rfmt>
  <rrc rId="4" sId="1" ref="A143:XFD143" action="deleteRow">
    <undo index="0" exp="area" ref3D="1" dr="$C$1:$D$1048576" dn="Z_7EAD8C28_7D9C_4368_AEDF_5C173F03AE83_.wvu.Cols" sId="1"/>
    <rfmt sheetId="1" xfDxf="1" sqref="A143:XFD143" start="0" length="0">
      <dxf>
        <alignment vertical="center" readingOrder="0"/>
      </dxf>
    </rfmt>
    <rfmt sheetId="1" sqref="A143" start="0" length="0">
      <dxf>
        <font>
          <sz val="12"/>
          <color auto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B143" start="0" length="0">
      <dxf>
        <font>
          <sz val="12"/>
          <color auto="1"/>
          <name val="Times New Roman"/>
          <scheme val="none"/>
        </font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CA868468-5F28-4D57-8281-DB2CFB777ABB}" action="delete"/>
  <rdn rId="0" localSheetId="1" customView="1" name="Z_CA868468_5F28_4D57_8281_DB2CFB777ABB_.wvu.PrintArea" hidden="1" oldHidden="1">
    <formula>'Приложение 13'!$A$1:$B$157</formula>
    <oldFormula>'Приложение 13'!$A$5:$B$154</oldFormula>
  </rdn>
  <rdn rId="0" localSheetId="1" customView="1" name="Z_CA868468_5F28_4D57_8281_DB2CFB777ABB_.wvu.PrintTitles" hidden="1" oldHidden="1">
    <formula>'Приложение 13'!$7:$7</formula>
    <oldFormula>'Приложение 13'!$7:$7</oldFormula>
  </rdn>
  <rdn rId="0" localSheetId="1" customView="1" name="Z_CA868468_5F28_4D57_8281_DB2CFB777ABB_.wvu.Rows" hidden="1" oldHidden="1">
    <formula>'Приложение 13'!$32:$36</formula>
  </rdn>
  <rdn rId="0" localSheetId="1" customView="1" name="Z_CA868468_5F28_4D57_8281_DB2CFB777ABB_.wvu.Cols" hidden="1" oldHidden="1">
    <formula>'Приложение 13'!$C:$D</formula>
  </rdn>
  <rdn rId="0" localSheetId="1" customView="1" name="Z_CA868468_5F28_4D57_8281_DB2CFB777ABB_.wvu.FilterData" hidden="1" oldHidden="1">
    <formula>'Приложение 13'!$A$7:$B$154</formula>
    <oldFormula>'Приложение 13'!$A$7:$B$154</oldFormula>
  </rdn>
  <rcv guid="{CA868468-5F28-4D57-8281-DB2CFB777ABB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5" start="0" length="2147483647">
    <dxf>
      <font>
        <color auto="1"/>
      </font>
    </dxf>
  </rfmt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7" sId="1" ref="A160:XFD160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undo index="0" exp="area" ref3D="1" dr="$C$1:$D$1048576" dn="Z_5DB146CE_74AD_4351_8174_D98473963132_.wvu.Cols" sId="1"/>
  </rrc>
  <rrc rId="388" sId="1" ref="A160:XFD160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undo index="0" exp="area" ref3D="1" dr="$C$1:$D$1048576" dn="Z_5DB146CE_74AD_4351_8174_D98473963132_.wvu.Cols" sId="1"/>
  </rrc>
  <rcc rId="389" sId="1" odxf="1" dxf="1">
    <nc r="A160" t="inlineStr">
      <is>
        <t>Сдержание мест погребения (мест захоронения)</t>
      </is>
    </nc>
    <ndxf>
      <border outline="0">
        <right style="thin">
          <color indexed="64"/>
        </right>
      </border>
    </ndxf>
  </rcc>
  <rcc rId="390" sId="1" numFmtId="4">
    <nc r="B160">
      <v>5000</v>
    </nc>
  </rcc>
  <rcc rId="391" sId="1" odxf="1" dxf="1">
    <nc r="A161" t="inlineStr">
      <is>
        <t xml:space="preserve">Устройство электроснабжения сценической площадки на набережной Комсомольского района </t>
      </is>
    </nc>
    <ndxf>
      <border outline="0">
        <right style="thin">
          <color indexed="64"/>
        </right>
      </border>
    </ndxf>
  </rcc>
  <rcc rId="392" sId="1" numFmtId="4">
    <nc r="B161">
      <v>1174</v>
    </nc>
  </rcc>
  <rcc rId="393" sId="1">
    <oc r="B145">
      <f>SUM(B146:D159)</f>
    </oc>
    <nc r="B145">
      <f>SUM(B146:B161)</f>
    </nc>
  </rcc>
  <rcv guid="{1303154D-B62E-4B85-A545-B377DDCA3A7D}" action="delete"/>
  <rdn rId="0" localSheetId="1" customView="1" name="Z_1303154D_B62E_4B85_A545_B377DDCA3A7D_.wvu.PrintArea" hidden="1" oldHidden="1">
    <formula>'Приложение 13'!$A$1:$B$182</formula>
    <oldFormula>'Приложение 13'!$A$1:$B$182</oldFormula>
  </rdn>
  <rdn rId="0" localSheetId="1" customView="1" name="Z_1303154D_B62E_4B85_A545_B377DDCA3A7D_.wvu.PrintTitles" hidden="1" oldHidden="1">
    <formula>'Приложение 13'!$7:$7</formula>
    <oldFormula>'Приложение 13'!$7:$7</oldFormula>
  </rdn>
  <rdn rId="0" localSheetId="1" customView="1" name="Z_1303154D_B62E_4B85_A545_B377DDCA3A7D_.wvu.Rows" hidden="1" oldHidden="1">
    <formula>'Приложение 13'!$47:$51</formula>
    <oldFormula>'Приложение 13'!$47:$51</oldFormula>
  </rdn>
  <rdn rId="0" localSheetId="1" customView="1" name="Z_1303154D_B62E_4B85_A545_B377DDCA3A7D_.wvu.Cols" hidden="1" oldHidden="1">
    <formula>'Приложение 13'!$C:$D</formula>
    <oldFormula>'Приложение 13'!$C:$D</oldFormula>
  </rdn>
  <rdn rId="0" localSheetId="1" customView="1" name="Z_1303154D_B62E_4B85_A545_B377DDCA3A7D_.wvu.FilterData" hidden="1" oldHidden="1">
    <formula>'Приложение 13'!$A$7:$B$179</formula>
    <oldFormula>'Приложение 13'!$A$7:$B$179</oldFormula>
  </rdn>
  <rcv guid="{1303154D-B62E-4B85-A545-B377DDCA3A7D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" sId="1">
    <oc r="A160" t="inlineStr">
      <is>
        <t>Сдержание мест погребения (мест захоронения)</t>
      </is>
    </oc>
    <nc r="A160" t="inlineStr">
      <is>
        <t>Содержание мест погребения (мест захоронения)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13'!$A$1:$B$182</formula>
    <oldFormula>'Приложение 13'!$A$1:$B$182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13'!$A$7:$B$179</formula>
    <oldFormula>'Приложение 13'!$A$7:$B$179</oldFormula>
  </rdn>
  <rcv guid="{5DB146CE-74AD-4351-8174-D9847396313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A868468-5F28-4D57-8281-DB2CFB777ABB}" action="delete"/>
  <rdn rId="0" localSheetId="1" customView="1" name="Z_CA868468_5F28_4D57_8281_DB2CFB777ABB_.wvu.PrintArea" hidden="1" oldHidden="1">
    <formula>'Приложение 13'!$A$1:$B$163</formula>
    <oldFormula>'Приложение 13'!$A$1:$B$163</oldFormula>
  </rdn>
  <rdn rId="0" localSheetId="1" customView="1" name="Z_CA868468_5F28_4D57_8281_DB2CFB777ABB_.wvu.PrintTitles" hidden="1" oldHidden="1">
    <formula>'Приложение 13'!$7:$7</formula>
    <oldFormula>'Приложение 13'!$7:$7</oldFormula>
  </rdn>
  <rdn rId="0" localSheetId="1" customView="1" name="Z_CA868468_5F28_4D57_8281_DB2CFB777ABB_.wvu.Rows" hidden="1" oldHidden="1">
    <formula>'Приложение 13'!$31:$35</formula>
    <oldFormula>'Приложение 13'!$31:$35</oldFormula>
  </rdn>
  <rdn rId="0" localSheetId="1" customView="1" name="Z_CA868468_5F28_4D57_8281_DB2CFB777ABB_.wvu.Cols" hidden="1" oldHidden="1">
    <formula>'Приложение 13'!$C:$D</formula>
    <oldFormula>'Приложение 13'!$C:$D</oldFormula>
  </rdn>
  <rdn rId="0" localSheetId="1" customView="1" name="Z_CA868468_5F28_4D57_8281_DB2CFB777ABB_.wvu.FilterData" hidden="1" oldHidden="1">
    <formula>'Приложение 13'!$A$7:$B$160</formula>
    <oldFormula>'Приложение 13'!$A$7:$B$160</oldFormula>
  </rdn>
  <rcv guid="{CA868468-5F28-4D57-8281-DB2CFB777ABB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" sId="1" ref="A1:XFD1" action="insertRow">
    <undo index="0" exp="area" ref3D="1" dr="$A$7:$XFD$7" dn="Заголовки_для_печати" sId="1"/>
    <undo index="0" exp="area" ref3D="1" dr="$A$7:$XFD$7" dn="Z_FC7E265B_5628_49CC_B922_47845EDE3806_.wvu.PrintTitles" sId="1"/>
    <undo index="0" exp="area" ref3D="1" dr="$A$7:$XFD$7" dn="Z_D8080F08_4EBA_444E_B185_9F4A881C8D97_.wvu.PrintTitles" sId="1"/>
    <undo index="0" exp="area" ref3D="1" dr="$A$7:$XFD$7" dn="Z_D6B9C0F5_1ED0_4130_8526_87D02CFC54C6_.wvu.PrintTitles" sId="1"/>
    <undo index="0" exp="area" ref3D="1" dr="$A$47:$XFD$51" dn="Z_CA868468_5F28_4D57_8281_DB2CFB777ABB_.wvu.Rows" sId="1"/>
    <undo index="0" exp="area" ref3D="1" dr="$A$7:$XFD$7" dn="Z_CA868468_5F28_4D57_8281_DB2CFB777ABB_.wvu.PrintTitles" sId="1"/>
    <undo index="0" exp="area" ref3D="1" dr="$C$1:$D$1048576" dn="Z_CA868468_5F28_4D57_8281_DB2CFB777ABB_.wvu.Cols" sId="1"/>
    <undo index="0" exp="area" ref3D="1" dr="$A$7:$XFD$7" dn="Z_C7094EE5_B36C_4632_AB1C_596D174E3E9E_.wvu.PrintTitles" sId="1"/>
    <undo index="0" exp="area" ref3D="1" dr="$A$7:$XFD$7" dn="Z_C3983951_7771_4EF6_9FA5_26BFEBDFE478_.wvu.PrintTitles" sId="1"/>
    <undo index="0" exp="area" ref3D="1" dr="$A$47:$XFD$51" dn="Z_C2787407_F562_4D03_8970_D113AD41CB6E_.wvu.Rows" sId="1"/>
    <undo index="0" exp="area" ref3D="1" dr="$A$7:$XFD$7" dn="Z_C2787407_F562_4D03_8970_D113AD41CB6E_.wvu.PrintTitles" sId="1"/>
    <undo index="0" exp="area" ref3D="1" dr="$C$1:$D$1048576" dn="Z_C2787407_F562_4D03_8970_D113AD41CB6E_.wvu.Cols" sId="1"/>
    <undo index="0" exp="area" ref3D="1" dr="$A$7:$XFD$7" dn="Z_BBBB5E91_0BF1_4AA0_8118_739EFA41C830_.wvu.PrintTitles" sId="1"/>
    <undo index="0" exp="area" ref3D="1" dr="$A$47:$XFD$51" dn="Z_7EAD8C28_7D9C_4368_AEDF_5C173F03AE83_.wvu.Rows" sId="1"/>
    <undo index="0" exp="area" ref3D="1" dr="$A$7:$XFD$7" dn="Z_7EAD8C28_7D9C_4368_AEDF_5C173F03AE83_.wvu.PrintTitles" sId="1"/>
    <undo index="0" exp="area" ref3D="1" dr="$C$1:$D$1048576" dn="Z_7EAD8C28_7D9C_4368_AEDF_5C173F03AE83_.wvu.Cols" sId="1"/>
    <undo index="0" exp="area" ref3D="1" dr="$A$7:$XFD$7" dn="Z_767DB008_C126_4CA9_BF0B_F079230FEAEB_.wvu.PrintTitles" sId="1"/>
    <undo index="0" exp="area" ref3D="1" dr="$A$7:$XFD$7" dn="Z_5E970965_EBAA_4583_9113_2F1FD408C7E6_.wvu.PrintTitles" sId="1"/>
    <undo index="0" exp="area" ref3D="1" dr="$A$47:$XFD$51" dn="Z_5DB146CE_74AD_4351_8174_D98473963132_.wvu.Rows" sId="1"/>
    <undo index="0" exp="area" ref3D="1" dr="$A$7:$XFD$7" dn="Z_5DB146CE_74AD_4351_8174_D98473963132_.wvu.PrintTitles" sId="1"/>
    <undo index="0" exp="area" ref3D="1" dr="$C$1:$D$1048576" dn="Z_5DB146CE_74AD_4351_8174_D98473963132_.wvu.Cols" sId="1"/>
    <undo index="0" exp="area" ref3D="1" dr="$A$7:$XFD$7" dn="Z_59257022_7E1D_43D6_923E_29B12F5BA58B_.wvu.PrintTitles" sId="1"/>
    <undo index="0" exp="area" ref3D="1" dr="$A$7:$XFD$7" dn="Z_54FD0BF2_5B65_4DCA_B3B0_92B0A1324D4D_.wvu.PrintTitles" sId="1"/>
    <undo index="0" exp="area" ref3D="1" dr="$A$7:$XFD$7" dn="Z_3FBD266B_1AD6_4E07_8451_5270CD587131_.wvu.PrintTitles" sId="1"/>
    <undo index="0" exp="area" ref3D="1" dr="$A$7:$XFD$7" dn="Z_3138DDCF_607D_436F_8387_9A91194A9663_.wvu.PrintTitles" sId="1"/>
    <undo index="0" exp="area" ref3D="1" dr="$A$7:$XFD$7" dn="Z_1303154D_B62E_4B85_A545_B377DDCA3A7D_.wvu.PrintTitles" sId="1"/>
    <undo index="0" exp="area" ref3D="1" dr="$A$47:$XFD$51" dn="Z_1303154D_B62E_4B85_A545_B377DDCA3A7D_.wvu.Rows" sId="1"/>
    <undo index="0" exp="area" ref3D="1" dr="$A$7:$XFD$7" dn="Z_06F30FBF_245C_499B_A109_615C7A065F8E_.wvu.PrintTitles" sId="1"/>
    <undo index="0" exp="area" ref3D="1" dr="$C$1:$D$1048576" dn="Z_1303154D_B62E_4B85_A545_B377DDCA3A7D_.wvu.Cols" sId="1"/>
  </rrc>
  <rcc rId="406" sId="1">
    <nc r="B1" t="inlineStr">
      <is>
        <t>Приложение № 2 к итоговому протоколу</t>
      </is>
    </nc>
  </rcc>
  <rfmt sheetId="1" sqref="B1" start="0" length="2147483647">
    <dxf>
      <font>
        <name val="Times New Roman"/>
        <scheme val="none"/>
      </font>
    </dxf>
  </rfmt>
  <rfmt sheetId="1" sqref="B1">
    <dxf>
      <alignment horizontal="right" readingOrder="0"/>
    </dxf>
  </rfmt>
  <rfmt sheetId="1" sqref="B1" start="0" length="2147483647">
    <dxf>
      <font>
        <sz val="12"/>
      </font>
    </dxf>
  </rfmt>
  <rdn rId="0" localSheetId="1" customView="1" name="Z_2132C671_6562_406C_A557_99903D39A497_.wvu.PrintArea" hidden="1" oldHidden="1">
    <formula>'Приложение 11'!$A$1:$B$183</formula>
  </rdn>
  <rdn rId="0" localSheetId="1" customView="1" name="Z_2132C671_6562_406C_A557_99903D39A497_.wvu.PrintTitles" hidden="1" oldHidden="1">
    <formula>'Приложение 11'!$8:$8</formula>
  </rdn>
  <rdn rId="0" localSheetId="1" customView="1" name="Z_2132C671_6562_406C_A557_99903D39A497_.wvu.Rows" hidden="1" oldHidden="1">
    <formula>'Приложение 11'!$48:$52</formula>
  </rdn>
  <rdn rId="0" localSheetId="1" customView="1" name="Z_2132C671_6562_406C_A557_99903D39A497_.wvu.Cols" hidden="1" oldHidden="1">
    <formula>'Приложение 11'!$C:$D</formula>
  </rdn>
  <rdn rId="0" localSheetId="1" customView="1" name="Z_2132C671_6562_406C_A557_99903D39A497_.wvu.FilterData" hidden="1" oldHidden="1">
    <formula>'Приложение 11'!$A$8:$B$180</formula>
  </rdn>
  <rcv guid="{2132C671-6562-406C-A557-99903D39A497}" action="add"/>
  <rsnm rId="412" sheetId="1" oldName="[1.11. Приложение 11. Приоритетные расходы.xlsx]Приложение 13" newName="[1.11. Приложение 11. Приоритетные расходы.xlsx]Приложение 11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4:B164" start="0" length="2147483647">
    <dxf>
      <font>
        <color rgb="FFFF0000"/>
      </font>
    </dxf>
  </rfmt>
  <rfmt sheetId="1" sqref="A170:B170" start="0" length="2147483647">
    <dxf>
      <font>
        <color rgb="FFFF0000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9" sId="1" ref="A157:XFD157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rc rId="270" sId="1" ref="A157:XFD157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71" sId="1" odxf="1" s="1" dxf="1">
    <oc r="A156" t="inlineStr">
      <is>
        <t>Патрулирование свалок</t>
      </is>
    </oc>
    <nc r="A156" t="inlineStr">
      <is>
        <t>Вывоз снега с территорий жилых кварталов (без придомовых территорий)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</ndxf>
  </rcc>
  <rcc rId="272" sId="1" odxf="1" s="1" dxf="1" numFmtId="4">
    <oc r="B156">
      <v>2514</v>
    </oc>
    <nc r="B156">
      <v>35927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#,##0_ ;\-#,##0\ 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numFmt numFmtId="3" formatCode="#,##0"/>
      <fill>
        <patternFill patternType="none">
          <bgColor indexed="65"/>
        </patternFill>
      </fill>
      <alignment vertical="center" wrapText="0" readingOrder="0"/>
    </ndxf>
  </rcc>
  <rcc rId="273" sId="1" odxf="1" s="1" dxf="1">
    <nc r="A157" t="inlineStr">
      <is>
        <t>Валка, утилизация и вывоз деревьев и спиленных веток с административной территории города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  <border outline="0">
        <right style="thin">
          <color indexed="64"/>
        </right>
      </border>
    </ndxf>
  </rcc>
  <rcc rId="274" sId="1" numFmtId="4">
    <nc r="B157">
      <v>9148</v>
    </nc>
  </rcc>
  <rcc rId="275" sId="1" odxf="1" s="1" dxf="1">
    <nc r="A158" t="inlineStr">
      <is>
        <t>Патрулирование бывшей городской свалки промышленных и бытовых отходов, расположенной в Комсомольском районе, южнее завода ОАО «АвтоВАЗАгрегат» и  полигона Узюково.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  <border outline="0">
        <right style="thin">
          <color indexed="64"/>
        </right>
      </border>
    </ndxf>
  </rcc>
  <rcc rId="276" sId="1" numFmtId="4">
    <nc r="B158">
      <v>5029</v>
    </nc>
  </rcc>
  <rfmt sheetId="1" sqref="A156:B158">
    <dxf>
      <fill>
        <patternFill>
          <bgColor rgb="FFFFFF00"/>
        </patternFill>
      </fill>
    </dxf>
  </rfmt>
  <rcc rId="277" sId="1">
    <oc r="B144">
      <f>SUM(B145:B156)</f>
    </oc>
    <nc r="B144">
      <f>SUM(B145:D158)</f>
    </nc>
  </rcc>
  <rdn rId="0" localSheetId="1" customView="1" name="Z_1303154D_B62E_4B85_A545_B377DDCA3A7D_.wvu.PrintArea" hidden="1" oldHidden="1">
    <formula>'Приложение 13'!$A$1:$B$182</formula>
  </rdn>
  <rdn rId="0" localSheetId="1" customView="1" name="Z_1303154D_B62E_4B85_A545_B377DDCA3A7D_.wvu.PrintTitles" hidden="1" oldHidden="1">
    <formula>'Приложение 13'!$7:$7</formula>
  </rdn>
  <rdn rId="0" localSheetId="1" customView="1" name="Z_1303154D_B62E_4B85_A545_B377DDCA3A7D_.wvu.Rows" hidden="1" oldHidden="1">
    <formula>'Приложение 13'!$47:$51</formula>
  </rdn>
  <rdn rId="0" localSheetId="1" customView="1" name="Z_1303154D_B62E_4B85_A545_B377DDCA3A7D_.wvu.Cols" hidden="1" oldHidden="1">
    <formula>'Приложение 13'!$C:$D</formula>
  </rdn>
  <rdn rId="0" localSheetId="1" customView="1" name="Z_1303154D_B62E_4B85_A545_B377DDCA3A7D_.wvu.FilterData" hidden="1" oldHidden="1">
    <formula>'Приложение 13'!$A$7:$B$179</formula>
  </rdn>
  <rcv guid="{1303154D-B62E-4B85-A545-B377DDCA3A7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4" sId="1" ref="A100:XFD100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95" sId="1" odxf="1" dxf="1">
    <nc r="A100" t="inlineStr">
      <is>
        <r>
          <t xml:space="preserve">Приобретение лифтов МАУ </t>
        </r>
        <r>
          <rPr>
            <sz val="11"/>
            <rFont val="Calibri"/>
            <family val="2"/>
            <charset val="204"/>
          </rPr>
          <t>«</t>
        </r>
        <r>
          <rPr>
            <sz val="11"/>
            <rFont val="Arial Cyr"/>
            <charset val="204"/>
          </rPr>
          <t xml:space="preserve">КЦ </t>
        </r>
        <r>
          <rPr>
            <sz val="11"/>
            <rFont val="Calibri"/>
            <family val="2"/>
            <charset val="204"/>
          </rPr>
          <t>«</t>
        </r>
        <r>
          <rPr>
            <sz val="11"/>
            <rFont val="Arial Cyr"/>
            <charset val="204"/>
          </rPr>
          <t>Автоград</t>
        </r>
        <r>
          <rPr>
            <sz val="11"/>
            <rFont val="Calibri"/>
            <family val="2"/>
            <charset val="204"/>
          </rPr>
          <t>»</t>
        </r>
      </is>
    </nc>
    <odxf>
      <font>
        <sz val="13"/>
        <name val="Times New Roman"/>
        <scheme val="none"/>
      </font>
      <alignment horizontal="general" wrapText="0" readingOrder="0"/>
    </odxf>
    <ndxf>
      <font>
        <sz val="13"/>
        <color auto="1"/>
        <name val="Arial Cyr"/>
        <scheme val="none"/>
      </font>
      <alignment horizontal="left" wrapText="1" readingOrder="0"/>
    </ndxf>
  </rcc>
  <rcc rId="296" sId="1" numFmtId="4">
    <nc r="B100">
      <v>2970</v>
    </nc>
  </rcc>
  <rfmt sheetId="1" sqref="A100" start="0" length="2147483647">
    <dxf>
      <font>
        <name val="Times New Roman"/>
        <scheme val="none"/>
      </font>
    </dxf>
  </rfmt>
  <rfmt sheetId="1" sqref="A100" start="0" length="2147483647">
    <dxf>
      <font>
        <sz val="12"/>
      </font>
    </dxf>
  </rfmt>
  <rfmt sheetId="1" sqref="A100" start="0" length="2147483647">
    <dxf>
      <font>
        <sz val="13"/>
      </font>
    </dxf>
  </rfmt>
  <rrc rId="297" sId="1" ref="A100:XFD100" action="deleteRow"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100:XFD100" start="0" length="0">
      <dxf>
        <font>
          <b/>
          <sz val="13"/>
        </font>
        <alignment vertical="center" readingOrder="0"/>
      </dxf>
    </rfmt>
    <rcc rId="0" sId="1" dxf="1">
      <nc r="A100" t="inlineStr">
        <is>
          <t>Приобретение лифтов МАУ «КЦ «Автоград»</t>
        </is>
      </nc>
      <ndxf>
        <font>
          <b val="0"/>
          <sz val="13"/>
          <color auto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B100">
        <v>2970</v>
      </nc>
      <ndxf>
        <font>
          <b val="0"/>
          <sz val="13"/>
          <color auto="1"/>
          <name val="Times New Roman"/>
          <scheme val="none"/>
        </font>
        <numFmt numFmtId="3" formatCode="#,##0"/>
        <alignment horizontal="center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7:B162">
    <dxf>
      <fill>
        <patternFill patternType="none">
          <bgColor auto="1"/>
        </patternFill>
      </fill>
    </dxf>
  </rfmt>
  <rcc rId="323" sId="1">
    <oc r="A163" t="inlineStr">
      <is>
        <t>Услуги по аттестации 20-ти муниципальных информационных систем</t>
      </is>
    </oc>
    <nc r="A163"/>
  </rcc>
  <rcc rId="324" sId="1" numFmtId="4">
    <oc r="B163">
      <v>0</v>
    </oc>
    <nc r="B163"/>
  </rcc>
  <rrc rId="325" sId="1" ref="A163:XFD163" action="deleteRow">
    <undo index="0" exp="area" dr="B163:B170" r="B162" sId="1"/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3:XFD163" start="0" length="0">
      <dxf>
        <alignment vertical="center" readingOrder="0"/>
      </dxf>
    </rfmt>
    <rfmt sheetId="1" sqref="A163" start="0" length="0">
      <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3" start="0" length="0">
      <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" sId="1" ref="A165:XFD165" action="delete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5:XFD165" start="0" length="0">
      <dxf>
        <alignment vertical="center" readingOrder="0"/>
      </dxf>
    </rfmt>
    <rcc rId="0" sId="1" dxf="1">
      <nc r="A165" t="inlineStr">
        <is>
          <t>Услуги по передаче неисключительных (пользовательских) прав использования программного обеспечения защиты информации (сетевой сканер безопасности)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">
        <v>0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7" sId="1" ref="A168:XFD168" action="deleteRow">
    <undo index="0" exp="area" dr="B163:B168" r="B162" sId="1"/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8:XFD168" start="0" length="0">
      <dxf>
        <alignment vertical="center" readingOrder="0"/>
      </dxf>
    </rfmt>
    <rcc rId="0" sId="1" dxf="1">
      <nc r="A168" t="inlineStr">
        <is>
          <t>Сопровождение и обслуживане единой муниципальной геодезической информационной системы (ЕМГИС)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8">
        <v>0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67:B172" start="0" length="2147483647">
    <dxf>
      <font>
        <color theme="1"/>
      </font>
    </dxf>
  </rfmt>
  <rfmt sheetId="1" sqref="A140:B144" start="0" length="2147483647">
    <dxf>
      <font>
        <color theme="1"/>
      </font>
    </dxf>
  </rfmt>
  <rfmt sheetId="1" sqref="A126:B126" start="0" length="2147483647">
    <dxf>
      <font>
        <color theme="1"/>
      </font>
    </dxf>
  </rfmt>
  <rfmt sheetId="1" sqref="A115:B118" start="0" length="2147483647">
    <dxf>
      <font>
        <color theme="1"/>
      </font>
    </dxf>
  </rfmt>
  <rrc rId="328" sId="1" ref="A106:XFD106" action="delete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06:XFD106" start="0" length="0">
      <dxf>
        <alignment vertical="center" readingOrder="0"/>
      </dxf>
    </rfmt>
    <rcc rId="0" sId="1" dxf="1">
      <nc r="A106" t="inlineStr">
        <is>
          <r>
            <t xml:space="preserve">Обеспечение безопасности пребывания воспитанников в учреждениях АНО ДО </t>
          </r>
          <r>
            <rPr>
              <sz val="13"/>
              <color rgb="FFFF0000"/>
              <rFont val="Calibri"/>
              <family val="2"/>
              <charset val="204"/>
            </rPr>
            <t>«</t>
          </r>
          <r>
            <rPr>
              <sz val="13"/>
              <color rgb="FFFF0000"/>
              <rFont val="Times New Roman"/>
              <family val="1"/>
              <charset val="204"/>
            </rPr>
            <t xml:space="preserve">Планета детства </t>
          </r>
          <r>
            <rPr>
              <sz val="13"/>
              <color rgb="FFFF0000"/>
              <rFont val="Calibri"/>
              <family val="2"/>
              <charset val="204"/>
            </rPr>
            <t>«</t>
          </r>
          <r>
            <rPr>
              <sz val="13"/>
              <color rgb="FFFF0000"/>
              <rFont val="Times New Roman"/>
              <family val="1"/>
              <charset val="204"/>
            </rPr>
            <t>Лада</t>
          </r>
          <r>
            <rPr>
              <sz val="13"/>
              <color rgb="FFFF0000"/>
              <rFont val="Calibri"/>
              <family val="2"/>
              <charset val="204"/>
            </rPr>
            <t>»</t>
          </r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06">
        <f>19077-19077</f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05:B109" start="0" length="2147483647">
    <dxf>
      <font>
        <color theme="1"/>
      </font>
    </dxf>
  </rfmt>
  <rfmt sheetId="1" sqref="A100:B100" start="0" length="2147483647">
    <dxf>
      <font>
        <color theme="1"/>
      </font>
    </dxf>
  </rfmt>
  <rfmt sheetId="1" sqref="A85:B86" start="0" length="2147483647">
    <dxf>
      <font>
        <color theme="1"/>
      </font>
    </dxf>
  </rfmt>
  <rfmt sheetId="1" sqref="A64:B64" start="0" length="2147483647">
    <dxf>
      <font>
        <color theme="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" sId="1" odxf="1" dxf="1">
    <oc r="A85" t="inlineStr">
      <is>
        <t>Устройство линий наружного электроосвещения (ООТ "Парк Хаус")</t>
      </is>
    </oc>
    <nc r="A85" t="inlineStr">
      <is>
        <t>Устройство линий наружного электроосвещения (Хрящевское шоссе (от Южного шоссе до Обводного шоссе))</t>
      </is>
    </nc>
    <odxf>
      <font>
        <sz val="13"/>
        <name val="Times New Roman"/>
        <scheme val="none"/>
      </font>
    </odxf>
    <ndxf>
      <font>
        <sz val="13"/>
        <color auto="1"/>
        <name val="Times New Roman"/>
        <scheme val="none"/>
      </font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3"/>
  <sheetViews>
    <sheetView tabSelected="1" view="pageBreakPreview" zoomScaleNormal="100" zoomScaleSheetLayoutView="100" workbookViewId="0">
      <selection activeCell="B1" sqref="B1"/>
    </sheetView>
  </sheetViews>
  <sheetFormatPr defaultColWidth="9.140625" defaultRowHeight="15" x14ac:dyDescent="0.25"/>
  <cols>
    <col min="1" max="1" width="102.28515625" style="2" customWidth="1"/>
    <col min="2" max="2" width="16" style="2" customWidth="1"/>
    <col min="3" max="3" width="50.5703125" style="2" hidden="1" customWidth="1"/>
    <col min="4" max="4" width="9.140625" style="2" hidden="1" customWidth="1"/>
    <col min="5" max="16384" width="9.140625" style="2"/>
  </cols>
  <sheetData>
    <row r="1" spans="1:2" ht="15.75" x14ac:dyDescent="0.25">
      <c r="B1" s="89" t="s">
        <v>167</v>
      </c>
    </row>
    <row r="2" spans="1:2" ht="15.75" x14ac:dyDescent="0.25">
      <c r="A2" s="97" t="s">
        <v>92</v>
      </c>
      <c r="B2" s="97"/>
    </row>
    <row r="3" spans="1:2" ht="15.75" x14ac:dyDescent="0.25">
      <c r="A3" s="97" t="s">
        <v>14</v>
      </c>
      <c r="B3" s="97"/>
    </row>
    <row r="4" spans="1:2" ht="15.75" x14ac:dyDescent="0.25">
      <c r="A4" s="97" t="s">
        <v>18</v>
      </c>
      <c r="B4" s="97"/>
    </row>
    <row r="5" spans="1:2" x14ac:dyDescent="0.25">
      <c r="A5" s="6"/>
      <c r="B5" s="6"/>
    </row>
    <row r="6" spans="1:2" ht="54.75" customHeight="1" x14ac:dyDescent="0.25">
      <c r="A6" s="96" t="s">
        <v>19</v>
      </c>
      <c r="B6" s="96"/>
    </row>
    <row r="7" spans="1:2" ht="18" customHeight="1" x14ac:dyDescent="0.25">
      <c r="A7" s="1"/>
      <c r="B7" s="3" t="s">
        <v>1</v>
      </c>
    </row>
    <row r="8" spans="1:2" ht="22.5" customHeight="1" x14ac:dyDescent="0.25">
      <c r="A8" s="33" t="s">
        <v>0</v>
      </c>
      <c r="B8" s="34" t="s">
        <v>10</v>
      </c>
    </row>
    <row r="9" spans="1:2" ht="13.5" customHeight="1" x14ac:dyDescent="0.25">
      <c r="A9" s="100"/>
      <c r="B9" s="101"/>
    </row>
    <row r="10" spans="1:2" s="4" customFormat="1" ht="17.25" customHeight="1" x14ac:dyDescent="0.25">
      <c r="A10" s="52" t="s">
        <v>15</v>
      </c>
      <c r="B10" s="53">
        <f>B11+B24</f>
        <v>22374</v>
      </c>
    </row>
    <row r="11" spans="1:2" s="4" customFormat="1" ht="16.5" x14ac:dyDescent="0.25">
      <c r="A11" s="54" t="s">
        <v>101</v>
      </c>
      <c r="B11" s="53">
        <f>SUM(B12:B23)</f>
        <v>20285</v>
      </c>
    </row>
    <row r="12" spans="1:2" s="4" customFormat="1" ht="16.5" x14ac:dyDescent="0.25">
      <c r="A12" s="55" t="s">
        <v>54</v>
      </c>
      <c r="B12" s="56">
        <v>17046</v>
      </c>
    </row>
    <row r="13" spans="1:2" s="4" customFormat="1" ht="16.5" x14ac:dyDescent="0.25">
      <c r="A13" s="46" t="s">
        <v>102</v>
      </c>
      <c r="B13" s="56">
        <v>1376</v>
      </c>
    </row>
    <row r="14" spans="1:2" s="4" customFormat="1" ht="16.5" x14ac:dyDescent="0.25">
      <c r="A14" s="46" t="s">
        <v>124</v>
      </c>
      <c r="B14" s="75">
        <v>154</v>
      </c>
    </row>
    <row r="15" spans="1:2" s="4" customFormat="1" ht="16.5" x14ac:dyDescent="0.25">
      <c r="A15" s="46" t="s">
        <v>137</v>
      </c>
      <c r="B15" s="76">
        <v>200</v>
      </c>
    </row>
    <row r="16" spans="1:2" s="4" customFormat="1" ht="16.5" x14ac:dyDescent="0.25">
      <c r="A16" s="46" t="s">
        <v>136</v>
      </c>
      <c r="B16" s="75">
        <v>200</v>
      </c>
    </row>
    <row r="17" spans="1:2" s="4" customFormat="1" ht="16.5" x14ac:dyDescent="0.25">
      <c r="A17" s="46" t="s">
        <v>125</v>
      </c>
      <c r="B17" s="75">
        <v>300</v>
      </c>
    </row>
    <row r="18" spans="1:2" s="4" customFormat="1" ht="16.5" x14ac:dyDescent="0.25">
      <c r="A18" s="46" t="s">
        <v>131</v>
      </c>
      <c r="B18" s="75">
        <v>67</v>
      </c>
    </row>
    <row r="19" spans="1:2" s="4" customFormat="1" ht="16.5" x14ac:dyDescent="0.25">
      <c r="A19" s="46" t="s">
        <v>132</v>
      </c>
      <c r="B19" s="75">
        <v>130</v>
      </c>
    </row>
    <row r="20" spans="1:2" s="4" customFormat="1" ht="16.5" x14ac:dyDescent="0.25">
      <c r="A20" s="46" t="s">
        <v>133</v>
      </c>
      <c r="B20" s="75">
        <v>67</v>
      </c>
    </row>
    <row r="21" spans="1:2" s="4" customFormat="1" ht="16.5" x14ac:dyDescent="0.25">
      <c r="A21" s="46" t="s">
        <v>134</v>
      </c>
      <c r="B21" s="75">
        <v>25</v>
      </c>
    </row>
    <row r="22" spans="1:2" s="4" customFormat="1" ht="16.5" x14ac:dyDescent="0.25">
      <c r="A22" s="46" t="s">
        <v>135</v>
      </c>
      <c r="B22" s="75">
        <f>700</f>
        <v>700</v>
      </c>
    </row>
    <row r="23" spans="1:2" s="4" customFormat="1" ht="16.5" x14ac:dyDescent="0.25">
      <c r="A23" s="46" t="s">
        <v>126</v>
      </c>
      <c r="B23" s="77">
        <v>20</v>
      </c>
    </row>
    <row r="24" spans="1:2" s="4" customFormat="1" ht="16.5" x14ac:dyDescent="0.25">
      <c r="A24" s="54" t="s">
        <v>103</v>
      </c>
      <c r="B24" s="57">
        <f>SUM(B25:B47)</f>
        <v>2089</v>
      </c>
    </row>
    <row r="25" spans="1:2" s="4" customFormat="1" ht="16.5" x14ac:dyDescent="0.25">
      <c r="A25" s="46" t="s">
        <v>104</v>
      </c>
      <c r="B25" s="78">
        <v>100</v>
      </c>
    </row>
    <row r="26" spans="1:2" s="4" customFormat="1" ht="16.5" x14ac:dyDescent="0.25">
      <c r="A26" s="46" t="s">
        <v>105</v>
      </c>
      <c r="B26" s="78">
        <v>15</v>
      </c>
    </row>
    <row r="27" spans="1:2" s="4" customFormat="1" ht="16.5" x14ac:dyDescent="0.25">
      <c r="A27" s="46" t="s">
        <v>120</v>
      </c>
      <c r="B27" s="78">
        <v>192</v>
      </c>
    </row>
    <row r="28" spans="1:2" s="4" customFormat="1" ht="16.5" x14ac:dyDescent="0.25">
      <c r="A28" s="46" t="s">
        <v>106</v>
      </c>
      <c r="B28" s="79">
        <v>15</v>
      </c>
    </row>
    <row r="29" spans="1:2" s="4" customFormat="1" ht="16.5" x14ac:dyDescent="0.25">
      <c r="A29" s="46" t="s">
        <v>107</v>
      </c>
      <c r="B29" s="79">
        <v>8</v>
      </c>
    </row>
    <row r="30" spans="1:2" s="4" customFormat="1" ht="16.5" x14ac:dyDescent="0.25">
      <c r="A30" s="46" t="s">
        <v>108</v>
      </c>
      <c r="B30" s="79">
        <v>120</v>
      </c>
    </row>
    <row r="31" spans="1:2" s="4" customFormat="1" ht="16.5" x14ac:dyDescent="0.25">
      <c r="A31" s="46" t="s">
        <v>109</v>
      </c>
      <c r="B31" s="78">
        <v>48</v>
      </c>
    </row>
    <row r="32" spans="1:2" s="4" customFormat="1" ht="16.5" x14ac:dyDescent="0.25">
      <c r="A32" s="46" t="s">
        <v>110</v>
      </c>
      <c r="B32" s="78">
        <v>6</v>
      </c>
    </row>
    <row r="33" spans="1:2" s="4" customFormat="1" ht="16.5" x14ac:dyDescent="0.25">
      <c r="A33" s="46" t="s">
        <v>111</v>
      </c>
      <c r="B33" s="78">
        <v>2</v>
      </c>
    </row>
    <row r="34" spans="1:2" s="4" customFormat="1" ht="16.5" x14ac:dyDescent="0.25">
      <c r="A34" s="46" t="s">
        <v>112</v>
      </c>
      <c r="B34" s="78">
        <v>5</v>
      </c>
    </row>
    <row r="35" spans="1:2" s="4" customFormat="1" ht="16.5" x14ac:dyDescent="0.25">
      <c r="A35" s="46" t="s">
        <v>113</v>
      </c>
      <c r="B35" s="78">
        <v>25</v>
      </c>
    </row>
    <row r="36" spans="1:2" s="4" customFormat="1" ht="16.5" x14ac:dyDescent="0.25">
      <c r="A36" s="46" t="s">
        <v>114</v>
      </c>
      <c r="B36" s="78">
        <v>175</v>
      </c>
    </row>
    <row r="37" spans="1:2" s="4" customFormat="1" ht="16.5" x14ac:dyDescent="0.25">
      <c r="A37" s="46" t="s">
        <v>115</v>
      </c>
      <c r="B37" s="78">
        <v>100</v>
      </c>
    </row>
    <row r="38" spans="1:2" s="4" customFormat="1" ht="16.5" x14ac:dyDescent="0.25">
      <c r="A38" s="46" t="s">
        <v>116</v>
      </c>
      <c r="B38" s="78">
        <v>100</v>
      </c>
    </row>
    <row r="39" spans="1:2" s="4" customFormat="1" ht="16.5" x14ac:dyDescent="0.25">
      <c r="A39" s="46" t="s">
        <v>117</v>
      </c>
      <c r="B39" s="78">
        <v>19</v>
      </c>
    </row>
    <row r="40" spans="1:2" s="4" customFormat="1" ht="16.5" x14ac:dyDescent="0.25">
      <c r="A40" s="46" t="s">
        <v>118</v>
      </c>
      <c r="B40" s="78">
        <v>44</v>
      </c>
    </row>
    <row r="41" spans="1:2" s="4" customFormat="1" ht="16.5" x14ac:dyDescent="0.25">
      <c r="A41" s="46" t="s">
        <v>119</v>
      </c>
      <c r="B41" s="78">
        <v>5</v>
      </c>
    </row>
    <row r="42" spans="1:2" s="4" customFormat="1" ht="16.5" x14ac:dyDescent="0.25">
      <c r="A42" s="46" t="s">
        <v>127</v>
      </c>
      <c r="B42" s="79">
        <v>800</v>
      </c>
    </row>
    <row r="43" spans="1:2" s="4" customFormat="1" ht="16.5" x14ac:dyDescent="0.25">
      <c r="A43" s="46" t="s">
        <v>128</v>
      </c>
      <c r="B43" s="79">
        <v>31</v>
      </c>
    </row>
    <row r="44" spans="1:2" s="4" customFormat="1" ht="16.5" x14ac:dyDescent="0.25">
      <c r="A44" s="46" t="s">
        <v>138</v>
      </c>
      <c r="B44" s="79">
        <v>131</v>
      </c>
    </row>
    <row r="45" spans="1:2" s="4" customFormat="1" ht="16.5" x14ac:dyDescent="0.25">
      <c r="A45" s="46" t="s">
        <v>139</v>
      </c>
      <c r="B45" s="79">
        <v>103</v>
      </c>
    </row>
    <row r="46" spans="1:2" s="4" customFormat="1" ht="16.5" x14ac:dyDescent="0.25">
      <c r="A46" s="46" t="s">
        <v>129</v>
      </c>
      <c r="B46" s="79">
        <v>40</v>
      </c>
    </row>
    <row r="47" spans="1:2" s="4" customFormat="1" ht="16.5" x14ac:dyDescent="0.25">
      <c r="A47" s="46" t="s">
        <v>126</v>
      </c>
      <c r="B47" s="80">
        <v>5</v>
      </c>
    </row>
    <row r="48" spans="1:2" s="4" customFormat="1" ht="19.5" hidden="1" customHeight="1" x14ac:dyDescent="0.25">
      <c r="A48" s="16" t="s">
        <v>17</v>
      </c>
      <c r="B48" s="17">
        <f t="shared" ref="B48" si="0">SUM(B49:B51)</f>
        <v>0</v>
      </c>
    </row>
    <row r="49" spans="1:4" s="4" customFormat="1" ht="15.75" hidden="1" x14ac:dyDescent="0.25">
      <c r="A49" s="18"/>
      <c r="B49" s="19"/>
    </row>
    <row r="50" spans="1:4" s="4" customFormat="1" ht="15.75" hidden="1" x14ac:dyDescent="0.25">
      <c r="A50" s="18"/>
      <c r="B50" s="19"/>
    </row>
    <row r="51" spans="1:4" s="4" customFormat="1" ht="21" hidden="1" customHeight="1" x14ac:dyDescent="0.25">
      <c r="A51" s="18"/>
      <c r="B51" s="19"/>
    </row>
    <row r="52" spans="1:4" s="4" customFormat="1" ht="15.75" hidden="1" x14ac:dyDescent="0.25">
      <c r="A52" s="20"/>
      <c r="B52" s="21"/>
    </row>
    <row r="53" spans="1:4" s="8" customFormat="1" ht="18.75" customHeight="1" x14ac:dyDescent="0.25">
      <c r="A53" s="22" t="s">
        <v>9</v>
      </c>
      <c r="B53" s="23">
        <f>SUM(B54:B65)</f>
        <v>6123</v>
      </c>
    </row>
    <row r="54" spans="1:4" s="8" customFormat="1" ht="20.25" customHeight="1" x14ac:dyDescent="0.3">
      <c r="A54" s="15" t="s">
        <v>145</v>
      </c>
      <c r="B54" s="82">
        <v>1263</v>
      </c>
      <c r="C54" s="85"/>
      <c r="D54" s="86"/>
    </row>
    <row r="55" spans="1:4" s="8" customFormat="1" ht="17.25" customHeight="1" x14ac:dyDescent="0.3">
      <c r="A55" s="14" t="s">
        <v>65</v>
      </c>
      <c r="B55" s="82">
        <v>500</v>
      </c>
      <c r="C55" s="50"/>
      <c r="D55" s="86"/>
    </row>
    <row r="56" spans="1:4" s="8" customFormat="1" ht="18.75" customHeight="1" x14ac:dyDescent="0.3">
      <c r="A56" s="15" t="s">
        <v>75</v>
      </c>
      <c r="B56" s="82">
        <v>707</v>
      </c>
      <c r="C56" s="85"/>
      <c r="D56" s="86"/>
    </row>
    <row r="57" spans="1:4" s="8" customFormat="1" ht="20.25" customHeight="1" x14ac:dyDescent="0.3">
      <c r="A57" s="15" t="s">
        <v>76</v>
      </c>
      <c r="B57" s="82">
        <v>1880</v>
      </c>
      <c r="C57" s="50"/>
      <c r="D57" s="86"/>
    </row>
    <row r="58" spans="1:4" s="8" customFormat="1" ht="19.5" customHeight="1" x14ac:dyDescent="0.3">
      <c r="A58" s="15" t="s">
        <v>77</v>
      </c>
      <c r="B58" s="83">
        <v>780</v>
      </c>
      <c r="C58" s="50"/>
      <c r="D58" s="87"/>
    </row>
    <row r="59" spans="1:4" s="8" customFormat="1" ht="20.25" customHeight="1" x14ac:dyDescent="0.3">
      <c r="A59" s="32" t="s">
        <v>78</v>
      </c>
      <c r="B59" s="82">
        <v>65</v>
      </c>
      <c r="C59" s="50"/>
      <c r="D59" s="86"/>
    </row>
    <row r="60" spans="1:4" s="8" customFormat="1" ht="21" customHeight="1" x14ac:dyDescent="0.3">
      <c r="A60" s="32" t="s">
        <v>79</v>
      </c>
      <c r="B60" s="82">
        <v>233</v>
      </c>
      <c r="C60" s="50"/>
      <c r="D60" s="86"/>
    </row>
    <row r="61" spans="1:4" s="8" customFormat="1" ht="21" customHeight="1" x14ac:dyDescent="0.3">
      <c r="A61" s="32" t="s">
        <v>146</v>
      </c>
      <c r="B61" s="84">
        <v>30</v>
      </c>
      <c r="C61" s="50"/>
      <c r="D61" s="51"/>
    </row>
    <row r="62" spans="1:4" s="8" customFormat="1" ht="18.75" customHeight="1" x14ac:dyDescent="0.3">
      <c r="A62" s="32" t="s">
        <v>147</v>
      </c>
      <c r="B62" s="84">
        <v>47</v>
      </c>
      <c r="C62" s="85"/>
      <c r="D62" s="51"/>
    </row>
    <row r="63" spans="1:4" s="8" customFormat="1" ht="17.25" customHeight="1" x14ac:dyDescent="0.3">
      <c r="A63" s="32" t="s">
        <v>66</v>
      </c>
      <c r="B63" s="84">
        <v>16</v>
      </c>
      <c r="C63" s="85"/>
      <c r="D63" s="51"/>
    </row>
    <row r="64" spans="1:4" s="8" customFormat="1" ht="19.5" customHeight="1" x14ac:dyDescent="0.3">
      <c r="A64" s="15" t="s">
        <v>67</v>
      </c>
      <c r="B64" s="84">
        <v>27</v>
      </c>
      <c r="C64" s="50"/>
      <c r="D64" s="51"/>
    </row>
    <row r="65" spans="1:4" s="8" customFormat="1" ht="19.5" customHeight="1" x14ac:dyDescent="0.3">
      <c r="A65" s="74" t="s">
        <v>162</v>
      </c>
      <c r="B65" s="70">
        <v>575</v>
      </c>
      <c r="C65" s="50"/>
      <c r="D65" s="51"/>
    </row>
    <row r="66" spans="1:4" s="4" customFormat="1" ht="15.75" x14ac:dyDescent="0.25">
      <c r="A66" s="94"/>
      <c r="B66" s="95"/>
    </row>
    <row r="67" spans="1:4" s="9" customFormat="1" ht="16.5" customHeight="1" x14ac:dyDescent="0.25">
      <c r="A67" s="22" t="s">
        <v>11</v>
      </c>
      <c r="B67" s="23">
        <f>SUM(B68:B88)</f>
        <v>254533</v>
      </c>
      <c r="D67" s="13"/>
    </row>
    <row r="68" spans="1:4" s="4" customFormat="1" ht="18.75" customHeight="1" x14ac:dyDescent="0.25">
      <c r="A68" s="35" t="s">
        <v>68</v>
      </c>
      <c r="B68" s="36">
        <v>13489</v>
      </c>
    </row>
    <row r="69" spans="1:4" s="4" customFormat="1" ht="18.75" customHeight="1" x14ac:dyDescent="0.25">
      <c r="A69" s="35" t="s">
        <v>148</v>
      </c>
      <c r="B69" s="36">
        <v>7693</v>
      </c>
    </row>
    <row r="70" spans="1:4" s="4" customFormat="1" ht="18.75" customHeight="1" x14ac:dyDescent="0.25">
      <c r="A70" s="35" t="s">
        <v>24</v>
      </c>
      <c r="B70" s="36">
        <v>6288</v>
      </c>
    </row>
    <row r="71" spans="1:4" s="4" customFormat="1" ht="18.75" customHeight="1" x14ac:dyDescent="0.25">
      <c r="A71" s="37" t="s">
        <v>70</v>
      </c>
      <c r="B71" s="36">
        <v>19415</v>
      </c>
    </row>
    <row r="72" spans="1:4" s="4" customFormat="1" ht="21.75" customHeight="1" x14ac:dyDescent="0.25">
      <c r="A72" s="35" t="s">
        <v>149</v>
      </c>
      <c r="B72" s="36">
        <v>4277</v>
      </c>
    </row>
    <row r="73" spans="1:4" s="4" customFormat="1" ht="33" x14ac:dyDescent="0.25">
      <c r="A73" s="35" t="s">
        <v>150</v>
      </c>
      <c r="B73" s="36">
        <v>32739</v>
      </c>
    </row>
    <row r="74" spans="1:4" s="4" customFormat="1" ht="33" x14ac:dyDescent="0.25">
      <c r="A74" s="35" t="s">
        <v>69</v>
      </c>
      <c r="B74" s="36">
        <v>7732</v>
      </c>
    </row>
    <row r="75" spans="1:4" s="4" customFormat="1" ht="18.75" customHeight="1" x14ac:dyDescent="0.25">
      <c r="A75" s="35" t="s">
        <v>25</v>
      </c>
      <c r="B75" s="36">
        <v>4115</v>
      </c>
    </row>
    <row r="76" spans="1:4" s="4" customFormat="1" ht="32.25" customHeight="1" x14ac:dyDescent="0.25">
      <c r="A76" s="35" t="s">
        <v>26</v>
      </c>
      <c r="B76" s="36">
        <v>26101</v>
      </c>
    </row>
    <row r="77" spans="1:4" s="4" customFormat="1" ht="18.75" customHeight="1" x14ac:dyDescent="0.25">
      <c r="A77" s="35" t="s">
        <v>27</v>
      </c>
      <c r="B77" s="36">
        <v>2182</v>
      </c>
    </row>
    <row r="78" spans="1:4" s="4" customFormat="1" ht="18.75" customHeight="1" x14ac:dyDescent="0.25">
      <c r="A78" s="35" t="s">
        <v>28</v>
      </c>
      <c r="B78" s="36">
        <v>2697</v>
      </c>
    </row>
    <row r="79" spans="1:4" s="4" customFormat="1" ht="18.75" customHeight="1" x14ac:dyDescent="0.25">
      <c r="A79" s="35" t="s">
        <v>29</v>
      </c>
      <c r="B79" s="36">
        <v>5060</v>
      </c>
    </row>
    <row r="80" spans="1:4" s="4" customFormat="1" ht="18.75" customHeight="1" x14ac:dyDescent="0.25">
      <c r="A80" s="35" t="s">
        <v>30</v>
      </c>
      <c r="B80" s="36">
        <v>59538</v>
      </c>
    </row>
    <row r="81" spans="1:4" s="4" customFormat="1" ht="18.75" customHeight="1" x14ac:dyDescent="0.25">
      <c r="A81" s="35" t="s">
        <v>31</v>
      </c>
      <c r="B81" s="36">
        <v>4263</v>
      </c>
    </row>
    <row r="82" spans="1:4" s="4" customFormat="1" ht="16.5" x14ac:dyDescent="0.25">
      <c r="A82" s="35" t="s">
        <v>151</v>
      </c>
      <c r="B82" s="36">
        <f>32986-B83-B84-B85</f>
        <v>6672</v>
      </c>
    </row>
    <row r="83" spans="1:4" s="4" customFormat="1" ht="33" x14ac:dyDescent="0.25">
      <c r="A83" s="35" t="s">
        <v>33</v>
      </c>
      <c r="B83" s="36">
        <v>9192</v>
      </c>
      <c r="D83" s="12"/>
    </row>
    <row r="84" spans="1:4" s="4" customFormat="1" ht="16.5" x14ac:dyDescent="0.25">
      <c r="A84" s="35" t="s">
        <v>34</v>
      </c>
      <c r="B84" s="36">
        <v>8316</v>
      </c>
    </row>
    <row r="85" spans="1:4" s="4" customFormat="1" ht="16.5" x14ac:dyDescent="0.25">
      <c r="A85" s="35" t="s">
        <v>35</v>
      </c>
      <c r="B85" s="36">
        <v>8806</v>
      </c>
    </row>
    <row r="86" spans="1:4" s="4" customFormat="1" ht="16.5" x14ac:dyDescent="0.25">
      <c r="A86" s="81" t="s">
        <v>163</v>
      </c>
      <c r="B86" s="72">
        <v>14204</v>
      </c>
    </row>
    <row r="87" spans="1:4" s="4" customFormat="1" ht="16.5" x14ac:dyDescent="0.25">
      <c r="A87" s="73" t="s">
        <v>140</v>
      </c>
      <c r="B87" s="61">
        <v>9512</v>
      </c>
    </row>
    <row r="88" spans="1:4" s="4" customFormat="1" ht="16.5" x14ac:dyDescent="0.25">
      <c r="A88" s="35" t="s">
        <v>32</v>
      </c>
      <c r="B88" s="36">
        <v>2242</v>
      </c>
    </row>
    <row r="89" spans="1:4" s="4" customFormat="1" ht="15.75" x14ac:dyDescent="0.25">
      <c r="A89" s="102"/>
      <c r="B89" s="103"/>
    </row>
    <row r="90" spans="1:4" s="7" customFormat="1" ht="17.25" customHeight="1" x14ac:dyDescent="0.25">
      <c r="A90" s="22" t="s">
        <v>7</v>
      </c>
      <c r="B90" s="23">
        <f>SUM(B91:B103)</f>
        <v>60678</v>
      </c>
    </row>
    <row r="91" spans="1:4" s="10" customFormat="1" ht="16.5" x14ac:dyDescent="0.25">
      <c r="A91" s="32" t="s">
        <v>86</v>
      </c>
      <c r="B91" s="38">
        <v>1102</v>
      </c>
    </row>
    <row r="92" spans="1:4" s="10" customFormat="1" ht="19.5" customHeight="1" x14ac:dyDescent="0.25">
      <c r="A92" s="35" t="s">
        <v>83</v>
      </c>
      <c r="B92" s="38">
        <v>2500</v>
      </c>
    </row>
    <row r="93" spans="1:4" s="4" customFormat="1" ht="16.5" x14ac:dyDescent="0.25">
      <c r="A93" s="32" t="s">
        <v>90</v>
      </c>
      <c r="B93" s="38">
        <v>458</v>
      </c>
    </row>
    <row r="94" spans="1:4" s="10" customFormat="1" ht="17.25" customHeight="1" x14ac:dyDescent="0.25">
      <c r="A94" s="32" t="s">
        <v>91</v>
      </c>
      <c r="B94" s="38">
        <v>1812</v>
      </c>
    </row>
    <row r="95" spans="1:4" s="4" customFormat="1" ht="16.5" x14ac:dyDescent="0.25">
      <c r="A95" s="35" t="s">
        <v>82</v>
      </c>
      <c r="B95" s="38">
        <v>172</v>
      </c>
    </row>
    <row r="96" spans="1:4" s="4" customFormat="1" ht="33" x14ac:dyDescent="0.25">
      <c r="A96" s="35" t="s">
        <v>81</v>
      </c>
      <c r="B96" s="38">
        <v>270</v>
      </c>
    </row>
    <row r="97" spans="1:2" s="8" customFormat="1" ht="33" x14ac:dyDescent="0.25">
      <c r="A97" s="35" t="s">
        <v>84</v>
      </c>
      <c r="B97" s="38">
        <v>399</v>
      </c>
    </row>
    <row r="98" spans="1:2" s="8" customFormat="1" ht="17.25" x14ac:dyDescent="0.25">
      <c r="A98" s="32" t="s">
        <v>71</v>
      </c>
      <c r="B98" s="38">
        <v>2318</v>
      </c>
    </row>
    <row r="99" spans="1:2" s="8" customFormat="1" ht="18" customHeight="1" x14ac:dyDescent="0.25">
      <c r="A99" s="32" t="s">
        <v>85</v>
      </c>
      <c r="B99" s="39">
        <v>275</v>
      </c>
    </row>
    <row r="100" spans="1:2" s="8" customFormat="1" ht="18.75" customHeight="1" x14ac:dyDescent="0.25">
      <c r="A100" s="32" t="s">
        <v>62</v>
      </c>
      <c r="B100" s="40">
        <v>3724</v>
      </c>
    </row>
    <row r="101" spans="1:2" s="8" customFormat="1" ht="17.25" customHeight="1" x14ac:dyDescent="0.25">
      <c r="A101" s="32" t="s">
        <v>72</v>
      </c>
      <c r="B101" s="71">
        <f>25639-500-3220-2184</f>
        <v>19735</v>
      </c>
    </row>
    <row r="102" spans="1:2" s="8" customFormat="1" ht="19.5" customHeight="1" x14ac:dyDescent="0.25">
      <c r="A102" s="32" t="s">
        <v>73</v>
      </c>
      <c r="B102" s="40">
        <v>13143</v>
      </c>
    </row>
    <row r="103" spans="1:2" s="8" customFormat="1" ht="17.25" customHeight="1" x14ac:dyDescent="0.25">
      <c r="A103" s="32" t="s">
        <v>63</v>
      </c>
      <c r="B103" s="40">
        <v>14770</v>
      </c>
    </row>
    <row r="104" spans="1:2" s="8" customFormat="1" ht="17.25" customHeight="1" x14ac:dyDescent="0.25">
      <c r="A104" s="104"/>
      <c r="B104" s="105"/>
    </row>
    <row r="105" spans="1:2" s="4" customFormat="1" ht="18" customHeight="1" x14ac:dyDescent="0.25">
      <c r="A105" s="22" t="s">
        <v>2</v>
      </c>
      <c r="B105" s="23">
        <f>SUM(B106:B119)</f>
        <v>247123</v>
      </c>
    </row>
    <row r="106" spans="1:2" s="4" customFormat="1" ht="19.5" customHeight="1" x14ac:dyDescent="0.25">
      <c r="A106" s="37" t="s">
        <v>42</v>
      </c>
      <c r="B106" s="70">
        <f>3160-1650</f>
        <v>1510</v>
      </c>
    </row>
    <row r="107" spans="1:2" s="4" customFormat="1" ht="33" x14ac:dyDescent="0.25">
      <c r="A107" s="37" t="s">
        <v>43</v>
      </c>
      <c r="B107" s="70">
        <f>40974-5008-12000-12000-8290</f>
        <v>3676</v>
      </c>
    </row>
    <row r="108" spans="1:2" s="4" customFormat="1" ht="16.5" x14ac:dyDescent="0.25">
      <c r="A108" s="37" t="s">
        <v>64</v>
      </c>
      <c r="B108" s="70">
        <v>79858</v>
      </c>
    </row>
    <row r="109" spans="1:2" s="4" customFormat="1" ht="33" x14ac:dyDescent="0.25">
      <c r="A109" s="37" t="s">
        <v>152</v>
      </c>
      <c r="B109" s="70">
        <v>7837</v>
      </c>
    </row>
    <row r="110" spans="1:2" s="4" customFormat="1" ht="21" customHeight="1" x14ac:dyDescent="0.25">
      <c r="A110" s="37" t="s">
        <v>44</v>
      </c>
      <c r="B110" s="70">
        <f>8364-2000</f>
        <v>6364</v>
      </c>
    </row>
    <row r="111" spans="1:2" s="4" customFormat="1" ht="16.5" x14ac:dyDescent="0.25">
      <c r="A111" s="37" t="s">
        <v>45</v>
      </c>
      <c r="B111" s="38">
        <v>16485</v>
      </c>
    </row>
    <row r="112" spans="1:2" s="4" customFormat="1" ht="16.5" x14ac:dyDescent="0.25">
      <c r="A112" s="37" t="s">
        <v>46</v>
      </c>
      <c r="B112" s="38">
        <v>1758</v>
      </c>
    </row>
    <row r="113" spans="1:2" s="4" customFormat="1" ht="16.5" x14ac:dyDescent="0.25">
      <c r="A113" s="37" t="s">
        <v>47</v>
      </c>
      <c r="B113" s="41">
        <v>23040</v>
      </c>
    </row>
    <row r="114" spans="1:2" s="4" customFormat="1" ht="33" x14ac:dyDescent="0.25">
      <c r="A114" s="37" t="s">
        <v>48</v>
      </c>
      <c r="B114" s="41">
        <v>9804</v>
      </c>
    </row>
    <row r="115" spans="1:2" s="4" customFormat="1" ht="16.5" x14ac:dyDescent="0.25">
      <c r="A115" s="37" t="s">
        <v>49</v>
      </c>
      <c r="B115" s="69">
        <f>4300-3116</f>
        <v>1184</v>
      </c>
    </row>
    <row r="116" spans="1:2" s="4" customFormat="1" ht="16.5" x14ac:dyDescent="0.25">
      <c r="A116" s="37" t="s">
        <v>50</v>
      </c>
      <c r="B116" s="69">
        <v>13000</v>
      </c>
    </row>
    <row r="117" spans="1:2" s="4" customFormat="1" ht="16.5" x14ac:dyDescent="0.25">
      <c r="A117" s="37" t="s">
        <v>94</v>
      </c>
      <c r="B117" s="69">
        <v>65980</v>
      </c>
    </row>
    <row r="118" spans="1:2" s="4" customFormat="1" ht="33" x14ac:dyDescent="0.25">
      <c r="A118" s="37" t="s">
        <v>95</v>
      </c>
      <c r="B118" s="69">
        <v>16427</v>
      </c>
    </row>
    <row r="119" spans="1:2" s="4" customFormat="1" ht="33" x14ac:dyDescent="0.25">
      <c r="A119" s="42" t="s">
        <v>153</v>
      </c>
      <c r="B119" s="41">
        <v>200</v>
      </c>
    </row>
    <row r="120" spans="1:2" s="4" customFormat="1" ht="15.75" x14ac:dyDescent="0.25">
      <c r="A120" s="94"/>
      <c r="B120" s="95"/>
    </row>
    <row r="121" spans="1:2" s="4" customFormat="1" ht="18" customHeight="1" x14ac:dyDescent="0.25">
      <c r="A121" s="22" t="s">
        <v>13</v>
      </c>
      <c r="B121" s="23">
        <f>SUM(B122:D126)</f>
        <v>52891</v>
      </c>
    </row>
    <row r="122" spans="1:2" s="4" customFormat="1" ht="33" customHeight="1" x14ac:dyDescent="0.25">
      <c r="A122" s="42" t="s">
        <v>23</v>
      </c>
      <c r="B122" s="36">
        <v>8445</v>
      </c>
    </row>
    <row r="123" spans="1:2" s="4" customFormat="1" ht="99" x14ac:dyDescent="0.25">
      <c r="A123" s="42" t="s">
        <v>22</v>
      </c>
      <c r="B123" s="36">
        <v>22761</v>
      </c>
    </row>
    <row r="124" spans="1:2" s="4" customFormat="1" ht="33" x14ac:dyDescent="0.25">
      <c r="A124" s="42" t="s">
        <v>74</v>
      </c>
      <c r="B124" s="36">
        <v>17585</v>
      </c>
    </row>
    <row r="125" spans="1:2" s="4" customFormat="1" ht="36" customHeight="1" x14ac:dyDescent="0.25">
      <c r="A125" s="42" t="s">
        <v>21</v>
      </c>
      <c r="B125" s="36">
        <v>3000</v>
      </c>
    </row>
    <row r="126" spans="1:2" s="4" customFormat="1" ht="37.5" customHeight="1" x14ac:dyDescent="0.25">
      <c r="A126" s="67" t="s">
        <v>144</v>
      </c>
      <c r="B126" s="68">
        <v>1100</v>
      </c>
    </row>
    <row r="127" spans="1:2" s="4" customFormat="1" ht="17.25" customHeight="1" x14ac:dyDescent="0.25">
      <c r="A127" s="94"/>
      <c r="B127" s="95"/>
    </row>
    <row r="128" spans="1:2" s="4" customFormat="1" ht="19.5" customHeight="1" x14ac:dyDescent="0.25">
      <c r="A128" s="24" t="s">
        <v>6</v>
      </c>
      <c r="B128" s="17">
        <f>SUM(B129:B144)</f>
        <v>384456</v>
      </c>
    </row>
    <row r="129" spans="1:2" s="4" customFormat="1" ht="33" x14ac:dyDescent="0.25">
      <c r="A129" s="43" t="s">
        <v>87</v>
      </c>
      <c r="B129" s="44">
        <v>2207</v>
      </c>
    </row>
    <row r="130" spans="1:2" s="4" customFormat="1" ht="33" x14ac:dyDescent="0.25">
      <c r="A130" s="43" t="s">
        <v>88</v>
      </c>
      <c r="B130" s="44">
        <v>27138</v>
      </c>
    </row>
    <row r="131" spans="1:2" s="4" customFormat="1" ht="33" x14ac:dyDescent="0.25">
      <c r="A131" s="42" t="s">
        <v>61</v>
      </c>
      <c r="B131" s="44">
        <v>16515</v>
      </c>
    </row>
    <row r="132" spans="1:2" s="4" customFormat="1" ht="33" x14ac:dyDescent="0.25">
      <c r="A132" s="42" t="s">
        <v>154</v>
      </c>
      <c r="B132" s="36">
        <v>2640</v>
      </c>
    </row>
    <row r="133" spans="1:2" s="4" customFormat="1" ht="33" x14ac:dyDescent="0.25">
      <c r="A133" s="42" t="s">
        <v>80</v>
      </c>
      <c r="B133" s="36">
        <v>7608</v>
      </c>
    </row>
    <row r="134" spans="1:2" s="4" customFormat="1" ht="33" x14ac:dyDescent="0.25">
      <c r="A134" s="42" t="s">
        <v>155</v>
      </c>
      <c r="B134" s="36">
        <v>12252</v>
      </c>
    </row>
    <row r="135" spans="1:2" s="4" customFormat="1" ht="33" x14ac:dyDescent="0.25">
      <c r="A135" s="42" t="s">
        <v>130</v>
      </c>
      <c r="B135" s="36">
        <v>41539</v>
      </c>
    </row>
    <row r="136" spans="1:2" s="4" customFormat="1" ht="33" x14ac:dyDescent="0.25">
      <c r="A136" s="42" t="s">
        <v>156</v>
      </c>
      <c r="B136" s="36">
        <v>104266</v>
      </c>
    </row>
    <row r="137" spans="1:2" s="4" customFormat="1" ht="54" customHeight="1" x14ac:dyDescent="0.25">
      <c r="A137" s="42" t="s">
        <v>157</v>
      </c>
      <c r="B137" s="36">
        <v>400</v>
      </c>
    </row>
    <row r="138" spans="1:2" s="5" customFormat="1" ht="53.25" customHeight="1" x14ac:dyDescent="0.25">
      <c r="A138" s="42" t="s">
        <v>158</v>
      </c>
      <c r="B138" s="36">
        <v>47438</v>
      </c>
    </row>
    <row r="139" spans="1:2" s="5" customFormat="1" ht="90" customHeight="1" x14ac:dyDescent="0.25">
      <c r="A139" s="42" t="s">
        <v>159</v>
      </c>
      <c r="B139" s="36">
        <v>110956</v>
      </c>
    </row>
    <row r="140" spans="1:2" s="5" customFormat="1" ht="16.5" x14ac:dyDescent="0.25">
      <c r="A140" s="37" t="s">
        <v>96</v>
      </c>
      <c r="B140" s="61">
        <v>1650</v>
      </c>
    </row>
    <row r="141" spans="1:2" s="5" customFormat="1" ht="33" x14ac:dyDescent="0.25">
      <c r="A141" s="37" t="s">
        <v>97</v>
      </c>
      <c r="B141" s="61">
        <v>3815</v>
      </c>
    </row>
    <row r="142" spans="1:2" s="5" customFormat="1" ht="33" x14ac:dyDescent="0.25">
      <c r="A142" s="37" t="s">
        <v>99</v>
      </c>
      <c r="B142" s="61">
        <v>882</v>
      </c>
    </row>
    <row r="143" spans="1:2" s="5" customFormat="1" ht="33" x14ac:dyDescent="0.25">
      <c r="A143" s="37" t="s">
        <v>100</v>
      </c>
      <c r="B143" s="61">
        <v>4500</v>
      </c>
    </row>
    <row r="144" spans="1:2" s="5" customFormat="1" ht="16.5" x14ac:dyDescent="0.25">
      <c r="A144" s="37" t="s">
        <v>98</v>
      </c>
      <c r="B144" s="61">
        <v>650</v>
      </c>
    </row>
    <row r="145" spans="1:2" s="9" customFormat="1" ht="17.25" x14ac:dyDescent="0.25">
      <c r="A145" s="94"/>
      <c r="B145" s="95"/>
    </row>
    <row r="146" spans="1:2" s="4" customFormat="1" ht="18.75" customHeight="1" x14ac:dyDescent="0.25">
      <c r="A146" s="25" t="s">
        <v>4</v>
      </c>
      <c r="B146" s="26">
        <f>SUM(B147:B162)</f>
        <v>171210</v>
      </c>
    </row>
    <row r="147" spans="1:2" s="4" customFormat="1" ht="33" x14ac:dyDescent="0.25">
      <c r="A147" s="27" t="s">
        <v>36</v>
      </c>
      <c r="B147" s="45">
        <f>11170-909</f>
        <v>10261</v>
      </c>
    </row>
    <row r="148" spans="1:2" s="4" customFormat="1" ht="16.5" x14ac:dyDescent="0.25">
      <c r="A148" s="46" t="s">
        <v>37</v>
      </c>
      <c r="B148" s="45">
        <v>9309</v>
      </c>
    </row>
    <row r="149" spans="1:2" s="4" customFormat="1" ht="16.5" x14ac:dyDescent="0.25">
      <c r="A149" s="47" t="s">
        <v>39</v>
      </c>
      <c r="B149" s="45">
        <f>3335-1514</f>
        <v>1821</v>
      </c>
    </row>
    <row r="150" spans="1:2" s="4" customFormat="1" ht="16.5" x14ac:dyDescent="0.25">
      <c r="A150" s="46" t="s">
        <v>38</v>
      </c>
      <c r="B150" s="45">
        <v>300</v>
      </c>
    </row>
    <row r="151" spans="1:2" s="4" customFormat="1" ht="33" x14ac:dyDescent="0.25">
      <c r="A151" s="48" t="s">
        <v>160</v>
      </c>
      <c r="B151" s="45">
        <v>3358</v>
      </c>
    </row>
    <row r="152" spans="1:2" s="4" customFormat="1" ht="17.25" customHeight="1" x14ac:dyDescent="0.25">
      <c r="A152" s="46" t="s">
        <v>161</v>
      </c>
      <c r="B152" s="45">
        <v>789</v>
      </c>
    </row>
    <row r="153" spans="1:2" s="4" customFormat="1" ht="16.5" x14ac:dyDescent="0.25">
      <c r="A153" s="43" t="s">
        <v>164</v>
      </c>
      <c r="B153" s="45">
        <f>5922+9566</f>
        <v>15488</v>
      </c>
    </row>
    <row r="154" spans="1:2" s="4" customFormat="1" ht="17.45" customHeight="1" x14ac:dyDescent="0.25">
      <c r="A154" s="43" t="s">
        <v>40</v>
      </c>
      <c r="B154" s="45">
        <v>212</v>
      </c>
    </row>
    <row r="155" spans="1:2" s="4" customFormat="1" ht="16.5" x14ac:dyDescent="0.25">
      <c r="A155" s="48" t="s">
        <v>41</v>
      </c>
      <c r="B155" s="45">
        <f>21690+2000</f>
        <v>23690</v>
      </c>
    </row>
    <row r="156" spans="1:2" s="4" customFormat="1" ht="31.5" customHeight="1" x14ac:dyDescent="0.25">
      <c r="A156" s="46" t="s">
        <v>121</v>
      </c>
      <c r="B156" s="45">
        <v>502</v>
      </c>
    </row>
    <row r="157" spans="1:2" s="4" customFormat="1" ht="33" x14ac:dyDescent="0.25">
      <c r="A157" s="46" t="s">
        <v>122</v>
      </c>
      <c r="B157" s="45">
        <v>49202</v>
      </c>
    </row>
    <row r="158" spans="1:2" s="4" customFormat="1" ht="16.5" x14ac:dyDescent="0.25">
      <c r="A158" s="88" t="s">
        <v>141</v>
      </c>
      <c r="B158" s="59">
        <v>35927</v>
      </c>
    </row>
    <row r="159" spans="1:2" s="4" customFormat="1" ht="16.5" x14ac:dyDescent="0.25">
      <c r="A159" s="88" t="s">
        <v>142</v>
      </c>
      <c r="B159" s="60">
        <v>9148</v>
      </c>
    </row>
    <row r="160" spans="1:2" s="4" customFormat="1" ht="33" x14ac:dyDescent="0.25">
      <c r="A160" s="88" t="s">
        <v>143</v>
      </c>
      <c r="B160" s="60">
        <v>5029</v>
      </c>
    </row>
    <row r="161" spans="1:2" s="4" customFormat="1" ht="16.5" x14ac:dyDescent="0.25">
      <c r="A161" s="88" t="s">
        <v>166</v>
      </c>
      <c r="B161" s="60">
        <v>5000</v>
      </c>
    </row>
    <row r="162" spans="1:2" s="4" customFormat="1" ht="16.5" x14ac:dyDescent="0.25">
      <c r="A162" s="88" t="s">
        <v>165</v>
      </c>
      <c r="B162" s="60">
        <v>1174</v>
      </c>
    </row>
    <row r="163" spans="1:2" ht="13.5" customHeight="1" x14ac:dyDescent="0.25">
      <c r="A163" s="98"/>
      <c r="B163" s="99"/>
    </row>
    <row r="164" spans="1:2" s="11" customFormat="1" ht="24.75" customHeight="1" x14ac:dyDescent="0.25">
      <c r="A164" s="22" t="s">
        <v>5</v>
      </c>
      <c r="B164" s="23">
        <f>SUM(B165:B169)</f>
        <v>10521</v>
      </c>
    </row>
    <row r="165" spans="1:2" ht="19.5" customHeight="1" x14ac:dyDescent="0.25">
      <c r="A165" s="42" t="s">
        <v>58</v>
      </c>
      <c r="B165" s="36">
        <v>4000</v>
      </c>
    </row>
    <row r="166" spans="1:2" ht="15.75" customHeight="1" x14ac:dyDescent="0.25">
      <c r="A166" s="42" t="s">
        <v>59</v>
      </c>
      <c r="B166" s="36">
        <v>3500</v>
      </c>
    </row>
    <row r="167" spans="1:2" ht="33" x14ac:dyDescent="0.25">
      <c r="A167" s="42" t="s">
        <v>89</v>
      </c>
      <c r="B167" s="36">
        <v>1129</v>
      </c>
    </row>
    <row r="168" spans="1:2" ht="49.5" x14ac:dyDescent="0.25">
      <c r="A168" s="42" t="s">
        <v>60</v>
      </c>
      <c r="B168" s="36">
        <v>909</v>
      </c>
    </row>
    <row r="169" spans="1:2" ht="33" x14ac:dyDescent="0.25">
      <c r="A169" s="37" t="s">
        <v>93</v>
      </c>
      <c r="B169" s="61">
        <v>983</v>
      </c>
    </row>
    <row r="170" spans="1:2" ht="24.75" customHeight="1" x14ac:dyDescent="0.25">
      <c r="A170" s="62" t="s">
        <v>8</v>
      </c>
      <c r="B170" s="63">
        <f>SUM(B171:B174)</f>
        <v>2310</v>
      </c>
    </row>
    <row r="171" spans="1:2" ht="16.5" x14ac:dyDescent="0.25">
      <c r="A171" s="64" t="s">
        <v>57</v>
      </c>
      <c r="B171" s="58">
        <v>816</v>
      </c>
    </row>
    <row r="172" spans="1:2" ht="16.5" x14ac:dyDescent="0.25">
      <c r="A172" s="65" t="s">
        <v>55</v>
      </c>
      <c r="B172" s="58">
        <v>257</v>
      </c>
    </row>
    <row r="173" spans="1:2" ht="16.5" x14ac:dyDescent="0.25">
      <c r="A173" s="65" t="s">
        <v>56</v>
      </c>
      <c r="B173" s="66">
        <f>25+1012</f>
        <v>1037</v>
      </c>
    </row>
    <row r="174" spans="1:2" ht="35.25" customHeight="1" x14ac:dyDescent="0.25">
      <c r="A174" s="65" t="s">
        <v>123</v>
      </c>
      <c r="B174" s="66">
        <v>200</v>
      </c>
    </row>
    <row r="175" spans="1:2" ht="13.5" customHeight="1" x14ac:dyDescent="0.25">
      <c r="A175" s="90"/>
      <c r="B175" s="91"/>
    </row>
    <row r="176" spans="1:2" ht="18" customHeight="1" x14ac:dyDescent="0.25">
      <c r="A176" s="22" t="s">
        <v>3</v>
      </c>
      <c r="B176" s="23">
        <f>SUM(B177:B180)</f>
        <v>1738</v>
      </c>
    </row>
    <row r="177" spans="1:2" ht="20.25" customHeight="1" x14ac:dyDescent="0.25">
      <c r="A177" s="27" t="s">
        <v>51</v>
      </c>
      <c r="B177" s="28">
        <v>88</v>
      </c>
    </row>
    <row r="178" spans="1:2" ht="65.25" customHeight="1" x14ac:dyDescent="0.25">
      <c r="A178" s="27" t="s">
        <v>52</v>
      </c>
      <c r="B178" s="28">
        <v>500</v>
      </c>
    </row>
    <row r="179" spans="1:2" ht="16.5" customHeight="1" x14ac:dyDescent="0.25">
      <c r="A179" s="27" t="s">
        <v>53</v>
      </c>
      <c r="B179" s="28">
        <v>150</v>
      </c>
    </row>
    <row r="180" spans="1:2" ht="50.25" customHeight="1" x14ac:dyDescent="0.25">
      <c r="A180" s="42" t="s">
        <v>20</v>
      </c>
      <c r="B180" s="49">
        <v>1000</v>
      </c>
    </row>
    <row r="181" spans="1:2" ht="17.25" customHeight="1" x14ac:dyDescent="0.25">
      <c r="A181" s="92"/>
      <c r="B181" s="93"/>
    </row>
    <row r="182" spans="1:2" ht="33" x14ac:dyDescent="0.25">
      <c r="A182" s="29" t="s">
        <v>12</v>
      </c>
      <c r="B182" s="23">
        <v>11651</v>
      </c>
    </row>
    <row r="183" spans="1:2" ht="18.75" x14ac:dyDescent="0.3">
      <c r="A183" s="30" t="s">
        <v>16</v>
      </c>
      <c r="B183" s="31">
        <f>B10+B48+B53+B67+B90+B105+B121+B128+B146+B164+B170+B176+B182</f>
        <v>1225608</v>
      </c>
    </row>
  </sheetData>
  <customSheetViews>
    <customSheetView guid="{2132C671-6562-406C-A557-99903D39A497}" showPageBreaks="1" fitToPage="1" printArea="1" hiddenRows="1" hiddenColumns="1" view="pageBreakPreview">
      <selection activeCell="B1" sqref="B1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"/>
      <headerFooter differentFirst="1">
        <oddHeader>&amp;C&amp;P</oddHeader>
      </headerFooter>
    </customSheetView>
    <customSheetView guid="{1303154D-B62E-4B85-A545-B377DDCA3A7D}" showPageBreaks="1" fitToPage="1" printArea="1" hiddenRows="1" hiddenColumns="1" view="pageBreakPreview" topLeftCell="A142">
      <selection activeCell="B146" sqref="B146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2"/>
      <headerFooter differentFirst="1">
        <oddHeader>&amp;C&amp;P</oddHeader>
      </headerFooter>
    </customSheetView>
    <customSheetView guid="{06F30FBF-245C-499B-A109-615C7A065F8E}" showPageBreaks="1" printArea="1" topLeftCell="A34">
      <selection activeCell="E53" sqref="E53"/>
      <pageMargins left="0.98425196850393704" right="0.39370078740157483" top="0.55118110236220474" bottom="0.31496062992125984" header="0.31496062992125984" footer="0.31496062992125984"/>
      <pageSetup paperSize="9" scale="20" orientation="portrait" r:id="rId3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C7094EE5-B36C-4632-AB1C-596D174E3E9E}" showPageBreaks="1" printArea="1" view="pageBreakPreview" topLeftCell="A101">
      <selection activeCell="B115" sqref="B11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9"/>
      <headerFooter differentFirst="1">
        <oddHeader>&amp;C&amp;P</oddHeader>
      </headerFooter>
    </customSheetView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10"/>
      <headerFooter differentFirst="1">
        <oddHeader>&amp;C&amp;P</oddHeader>
      </headerFooter>
    </customSheetView>
    <customSheetView guid="{CA868468-5F28-4D57-8281-DB2CFB777ABB}" showPageBreaks="1" fitToPage="1" printArea="1" hiddenRows="1" hiddenColumns="1" view="pageBreakPreview" topLeftCell="A133">
      <selection activeCell="A149" sqref="A149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1"/>
      <headerFooter differentFirst="1">
        <oddHeader>&amp;C&amp;P</oddHeader>
      </headerFooter>
    </customSheetView>
    <customSheetView guid="{C3983951-7771-4EF6-9FA5-26BFEBDFE478}" showPageBreaks="1" printArea="1" view="pageBreakPreview" topLeftCell="A122">
      <selection activeCell="B142" sqref="B142"/>
      <pageMargins left="0.65" right="0.39370078740157483" top="0.55118110236220474" bottom="0.31496062992125984" header="0.31496062992125984" footer="0.31496062992125984"/>
      <pageSetup paperSize="9" scale="75" orientation="portrait" r:id="rId12"/>
      <headerFooter differentFirst="1">
        <oddHeader>&amp;C&amp;P</oddHeader>
      </headerFooter>
    </customSheetView>
    <customSheetView guid="{D8080F08-4EBA-444E-B185-9F4A881C8D97}" printArea="1" topLeftCell="A22">
      <selection activeCell="C18" sqref="C18"/>
      <pageMargins left="0.98425196850393704" right="0.39370078740157483" top="0.55118110236220474" bottom="0.31496062992125984" header="0.31496062992125984" footer="0.31496062992125984"/>
      <pageSetup paperSize="9" scale="21" orientation="portrait" r:id="rId13"/>
      <headerFooter differentFirst="1">
        <oddHeader>&amp;C&amp;P</oddHeader>
      </headerFooter>
    </customSheetView>
    <customSheetView guid="{C2787407-F562-4D03-8970-D113AD41CB6E}" showPageBreaks="1" fitToPage="1" printArea="1" hiddenRows="1" hiddenColumns="1" view="pageBreakPreview" topLeftCell="A108">
      <selection activeCell="J124" sqref="J124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4"/>
      <headerFooter differentFirst="1">
        <oddHeader>&amp;C&amp;P</oddHeader>
      </headerFooter>
    </customSheetView>
    <customSheetView guid="{7EAD8C28-7D9C-4368-AEDF-5C173F03AE83}" showPageBreaks="1" fitToPage="1" printArea="1" hiddenRows="1" hiddenColumns="1" view="pageBreakPreview" topLeftCell="A40">
      <selection activeCell="A65" sqref="A65:B65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5"/>
      <headerFooter differentFirst="1">
        <oddHeader>&amp;C&amp;P</oddHeader>
      </headerFooter>
    </customSheetView>
    <customSheetView guid="{5DB146CE-74AD-4351-8174-D98473963132}" showPageBreaks="1" fitToPage="1" printArea="1" hiddenRows="1" hiddenColumns="1" view="pageBreakPreview" topLeftCell="A139">
      <selection activeCell="A152" sqref="A152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6"/>
      <headerFooter differentFirst="1">
        <oddHeader>&amp;C&amp;P</oddHeader>
      </headerFooter>
    </customSheetView>
  </customSheetViews>
  <mergeCells count="14">
    <mergeCell ref="A175:B175"/>
    <mergeCell ref="A181:B181"/>
    <mergeCell ref="A145:B145"/>
    <mergeCell ref="A6:B6"/>
    <mergeCell ref="A2:B2"/>
    <mergeCell ref="A3:B3"/>
    <mergeCell ref="A4:B4"/>
    <mergeCell ref="A163:B163"/>
    <mergeCell ref="A66:B66"/>
    <mergeCell ref="A9:B9"/>
    <mergeCell ref="A89:B89"/>
    <mergeCell ref="A104:B104"/>
    <mergeCell ref="A120:B120"/>
    <mergeCell ref="A127:B127"/>
  </mergeCells>
  <pageMargins left="0.55118110236220474" right="0.31496062992125984" top="0.39370078740157483" bottom="0.31496062992125984" header="0.19685039370078741" footer="0.31496062992125984"/>
  <pageSetup paperSize="9" scale="79" fitToHeight="0" orientation="portrait" r:id="rId17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Дементьева Елена Александровна</cp:lastModifiedBy>
  <cp:lastPrinted>2021-12-02T11:07:55Z</cp:lastPrinted>
  <dcterms:created xsi:type="dcterms:W3CDTF">2016-11-29T09:53:06Z</dcterms:created>
  <dcterms:modified xsi:type="dcterms:W3CDTF">2021-12-02T12:00:42Z</dcterms:modified>
</cp:coreProperties>
</file>