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-120" yWindow="-120" windowWidth="21840" windowHeight="13740"/>
  </bookViews>
  <sheets>
    <sheet name="2023" sheetId="1" r:id="rId1"/>
    <sheet name="2024" sheetId="2" r:id="rId2"/>
    <sheet name="2025" sheetId="3" r:id="rId3"/>
  </sheets>
  <definedNames>
    <definedName name="Z_0514D8E4_DE25_4E7D_A1F3_DA07E44AFB5A_.wvu.PrintArea" localSheetId="0" hidden="1">'2023'!$A$1:$J$27</definedName>
    <definedName name="Z_0514D8E4_DE25_4E7D_A1F3_DA07E44AFB5A_.wvu.PrintArea" localSheetId="1" hidden="1">'2024'!$A$1:$J$27</definedName>
    <definedName name="Z_0514D8E4_DE25_4E7D_A1F3_DA07E44AFB5A_.wvu.PrintArea" localSheetId="2" hidden="1">'2025'!$A$1:$J$27</definedName>
    <definedName name="Z_0514D8E4_DE25_4E7D_A1F3_DA07E44AFB5A_.wvu.Rows" localSheetId="1" hidden="1">'2024'!$1:$2</definedName>
    <definedName name="Z_0514D8E4_DE25_4E7D_A1F3_DA07E44AFB5A_.wvu.Rows" localSheetId="2" hidden="1">'2025'!$1:$2</definedName>
    <definedName name="Z_0DEBB072_2231_41D2_BD03_5E92719D90C0_.wvu.PrintArea" localSheetId="0" hidden="1">'2023'!$A$1:$J$27</definedName>
    <definedName name="Z_0DEBB072_2231_41D2_BD03_5E92719D90C0_.wvu.PrintArea" localSheetId="1" hidden="1">'2024'!$A$1:$J$27</definedName>
    <definedName name="Z_0DEBB072_2231_41D2_BD03_5E92719D90C0_.wvu.PrintArea" localSheetId="2" hidden="1">'2025'!$A$1:$J$27</definedName>
    <definedName name="Z_0DEBB072_2231_41D2_BD03_5E92719D90C0_.wvu.Rows" localSheetId="1" hidden="1">'2024'!$1:$2</definedName>
    <definedName name="Z_0DEBB072_2231_41D2_BD03_5E92719D90C0_.wvu.Rows" localSheetId="2" hidden="1">'2025'!$1:$2</definedName>
    <definedName name="Z_5300219C_FCC1_4A0A_A022_E0C2215D2033_.wvu.PrintArea" localSheetId="1" hidden="1">'2024'!$A$1:$J$27</definedName>
    <definedName name="Z_5300219C_FCC1_4A0A_A022_E0C2215D2033_.wvu.PrintArea" localSheetId="2" hidden="1">'2025'!$A$1:$J$27</definedName>
    <definedName name="Z_5300219C_FCC1_4A0A_A022_E0C2215D2033_.wvu.Rows" localSheetId="1" hidden="1">'2024'!$1:$2</definedName>
    <definedName name="Z_5300219C_FCC1_4A0A_A022_E0C2215D2033_.wvu.Rows" localSheetId="2" hidden="1">'2025'!$1:$2</definedName>
    <definedName name="Z_5EDE98E9_D828_45A2_A55F_F6800D704801_.wvu.Rows" localSheetId="1" hidden="1">'2024'!$1:$2</definedName>
    <definedName name="Z_5EDE98E9_D828_45A2_A55F_F6800D704801_.wvu.Rows" localSheetId="2" hidden="1">'2025'!$1:$2</definedName>
    <definedName name="Z_64CF68F5_50F5_482A_AC37_46961673D8B9_.wvu.Rows" localSheetId="1" hidden="1">'2024'!$1:$2</definedName>
    <definedName name="Z_64CF68F5_50F5_482A_AC37_46961673D8B9_.wvu.Rows" localSheetId="2" hidden="1">'2025'!$1:$2</definedName>
    <definedName name="Z_7633AB95_500C_4063_B8C2_D747116712B2_.wvu.Rows" localSheetId="1" hidden="1">'2024'!$1:$2</definedName>
    <definedName name="Z_7633AB95_500C_4063_B8C2_D747116712B2_.wvu.Rows" localSheetId="2" hidden="1">'2025'!$1:$2</definedName>
    <definedName name="Z_79212696_303C_47C4_826F_9DBD7241E46E_.wvu.PrintArea" localSheetId="1" hidden="1">'2024'!$A$1:$J$27</definedName>
    <definedName name="Z_79212696_303C_47C4_826F_9DBD7241E46E_.wvu.PrintArea" localSheetId="2" hidden="1">'2025'!$A$1:$J$27</definedName>
    <definedName name="Z_79212696_303C_47C4_826F_9DBD7241E46E_.wvu.Rows" localSheetId="1" hidden="1">'2024'!$1:$2</definedName>
    <definedName name="Z_79212696_303C_47C4_826F_9DBD7241E46E_.wvu.Rows" localSheetId="2" hidden="1">'2025'!$1:$2</definedName>
    <definedName name="Z_7FD329C4_153F_4E17_B523_DFDD8B7FF4EA_.wvu.Rows" localSheetId="1" hidden="1">'2024'!$1:$2</definedName>
    <definedName name="Z_7FD329C4_153F_4E17_B523_DFDD8B7FF4EA_.wvu.Rows" localSheetId="2" hidden="1">'2025'!$1:$2</definedName>
    <definedName name="Z_8F04A36D_E240_43FF_94CF_723EF9D8198B_.wvu.PrintArea" localSheetId="0" hidden="1">'2023'!$A$1:$J$27</definedName>
    <definedName name="Z_8F04A36D_E240_43FF_94CF_723EF9D8198B_.wvu.PrintArea" localSheetId="1" hidden="1">'2024'!$A$1:$J$27</definedName>
    <definedName name="Z_8F04A36D_E240_43FF_94CF_723EF9D8198B_.wvu.PrintArea" localSheetId="2" hidden="1">'2025'!$A$1:$J$27</definedName>
    <definedName name="Z_8F04A36D_E240_43FF_94CF_723EF9D8198B_.wvu.Rows" localSheetId="1" hidden="1">'2024'!$1:$2</definedName>
    <definedName name="Z_8F04A36D_E240_43FF_94CF_723EF9D8198B_.wvu.Rows" localSheetId="2" hidden="1">'2025'!$1:$2</definedName>
    <definedName name="Z_E71A010E_5DAC_4A5F_846F_322FF6FD14B7_.wvu.Rows" localSheetId="1" hidden="1">'2024'!$1:$2</definedName>
    <definedName name="Z_E71A010E_5DAC_4A5F_846F_322FF6FD14B7_.wvu.Rows" localSheetId="2" hidden="1">'2025'!$1:$2</definedName>
    <definedName name="Z_EE2A5D8B_96C6_44ED_AEAD_1FECA598A6AF_.wvu.Rows" localSheetId="1" hidden="1">'2024'!$1:$2</definedName>
    <definedName name="Z_EE2A5D8B_96C6_44ED_AEAD_1FECA598A6AF_.wvu.Rows" localSheetId="2" hidden="1">'2025'!$1:$2</definedName>
    <definedName name="Z_F8B77C5A_8CBD_4586_AE75_16892A36BF07_.wvu.PrintArea" localSheetId="0" hidden="1">'2023'!$A$1:$J$27</definedName>
    <definedName name="Z_F8B77C5A_8CBD_4586_AE75_16892A36BF07_.wvu.PrintArea" localSheetId="1" hidden="1">'2024'!$A$1:$J$27</definedName>
    <definedName name="Z_F8B77C5A_8CBD_4586_AE75_16892A36BF07_.wvu.PrintArea" localSheetId="2" hidden="1">'2025'!$A$1:$J$27</definedName>
    <definedName name="Z_F8B77C5A_8CBD_4586_AE75_16892A36BF07_.wvu.Rows" localSheetId="1" hidden="1">'2024'!$1:$2</definedName>
    <definedName name="Z_F8B77C5A_8CBD_4586_AE75_16892A36BF07_.wvu.Rows" localSheetId="2" hidden="1">'2025'!$1:$2</definedName>
    <definedName name="_xlnm.Print_Area" localSheetId="0">'2023'!$A$1:$J$27</definedName>
    <definedName name="_xlnm.Print_Area" localSheetId="1">'2024'!$A$1:$J$27</definedName>
    <definedName name="_xlnm.Print_Area" localSheetId="2">'2025'!$A$1:$J$27</definedName>
  </definedNames>
  <calcPr calcId="152511"/>
  <customWorkbookViews>
    <customWorkbookView name="Дементьева Елена Александровна - Личное представление" guid="{F8B77C5A-8CBD-4586-AE75-16892A36BF07}" mergeInterval="0" personalView="1" maximized="1" xWindow="-8" yWindow="-8" windowWidth="1936" windowHeight="1056" activeSheetId="2"/>
    <customWorkbookView name="Калашникова Галина Владимировна - Личное представление" guid="{E71A010E-5DAC-4A5F-846F-322FF6FD14B7}" mergeInterval="0" personalView="1" maximized="1" xWindow="1" yWindow="1" windowWidth="1916" windowHeight="800" activeSheetId="1"/>
    <customWorkbookView name="Ефанина Светлана Валентиновна - Личное представление" guid="{5EDE98E9-D828-45A2-A55F-F6800D704801}" mergeInterval="0" personalView="1" maximized="1" windowWidth="1916" windowHeight="807" activeSheetId="1"/>
    <customWorkbookView name="Фадеева Ирина Николаевна - Личное представление" guid="{5FD3E9A4-87D3-4F88-9082-991C9B1D1E69}" mergeInterval="0" personalView="1" maximized="1" xWindow="1" yWindow="1" windowWidth="1253" windowHeight="882" activeSheetId="1"/>
    <customWorkbookView name="Кашкина Александра Юрьевна - Личное представление" guid="{3591F21A-FFB0-439A-8E81-85BA50B37E0D}" mergeInterval="0" personalView="1" maximized="1" windowWidth="1276" windowHeight="699" activeSheetId="1"/>
    <customWorkbookView name="Дмитриева Галина Анатольевна - Личное представление" guid="{AFD74ECF-79F2-4082-848C-88F1083D35FB}" mergeInterval="0" personalView="1" maximized="1" xWindow="1" yWindow="1" windowWidth="1276" windowHeight="790" activeSheetId="1" showComments="commIndAndComment"/>
    <customWorkbookView name="Зинченко Надежда Викторовна - Личное представление" guid="{1714574C-8DED-4836-B6D0-12EA8119E807}" mergeInterval="0" personalView="1" maximized="1" xWindow="1" yWindow="1" windowWidth="1436" windowHeight="670" activeSheetId="1"/>
    <customWorkbookView name="Кочеткова Ольга Владимировна - Личное представление" guid="{543899CE-294D-4586-8468-92F4CEF5BC60}" mergeInterval="0" personalView="1" maximized="1" xWindow="1" yWindow="1" windowWidth="1596" windowHeight="645" activeSheetId="1"/>
    <customWorkbookView name="Бельмесова Надежда Леонидова - Личное представление" guid="{D0CE3939-82F2-405B-AA50-982BB8D0A646}" mergeInterval="0" personalView="1" maximized="1" xWindow="1" yWindow="1" windowWidth="1276" windowHeight="790" activeSheetId="1"/>
    <customWorkbookView name="natel - Личное представление" guid="{F2B4DC5B-C8E2-438B-83CD-B301827446F9}" mergeInterval="0" personalView="1" maximized="1" xWindow="1" yWindow="1" windowWidth="1276" windowHeight="804" activeSheetId="1" showComments="commIndAndComment"/>
    <customWorkbookView name="Бедункович Марина Александровна - Личное представление" guid="{5ECB973F-2388-448E-AA27-54ED629CD629}" mergeInterval="0" personalView="1" maximized="1" windowWidth="1916" windowHeight="794" activeSheetId="1"/>
    <customWorkbookView name="Зарубина Наталья Ивановна - Личное представление" guid="{837686CC-0843-4C4D-AB13-82F46B7EC8DA}" mergeInterval="0" personalView="1" maximized="1" xWindow="1" yWindow="1" windowWidth="1276" windowHeight="785" activeSheetId="1"/>
    <customWorkbookView name="Панова Елена Юрьевна - Личное представление" guid="{3C5DD4E4-8458-4A57-A53A-EA0A4C043630}" mergeInterval="0" personalView="1" maximized="1" xWindow="1" yWindow="1" windowWidth="1276" windowHeight="790" activeSheetId="1" showComments="commIndAndComment"/>
    <customWorkbookView name="Трофимова Елена Анатольевна - Личное представление" guid="{85D8642D-C023-4941-B61A-738859EEE802}" mergeInterval="0" personalView="1" maximized="1" windowWidth="1916" windowHeight="851" activeSheetId="1"/>
    <customWorkbookView name="nadegda - Личное представление" guid="{8F04A36D-E240-43FF-94CF-723EF9D8198B}" mergeInterval="0" personalView="1" maximized="1" xWindow="1" yWindow="1" windowWidth="1276" windowHeight="794" activeSheetId="2"/>
    <customWorkbookView name="litvinova - Личное представление" guid="{64CF68F5-50F5-482A-AC37-46961673D8B9}" mergeInterval="0" personalView="1" maximized="1" xWindow="1" yWindow="1" windowWidth="1436" windowHeight="670" activeSheetId="2"/>
    <customWorkbookView name="Чурашова Марина Геннадьевна - Личное представление" guid="{EE2A5D8B-96C6-44ED-AEAD-1FECA598A6AF}" mergeInterval="0" personalView="1" maximized="1" xWindow="1" yWindow="1" windowWidth="1916" windowHeight="850" activeSheetId="3"/>
    <customWorkbookView name="Гамова Марина Михайловна - Личное представление" guid="{79212696-303C-47C4-826F-9DBD7241E46E}" mergeInterval="0" personalView="1" maximized="1" xWindow="-8" yWindow="-8" windowWidth="1936" windowHeight="1056" activeSheetId="1"/>
    <customWorkbookView name="panova - Личное представление" guid="{0DEBB072-2231-41D2-BD03-5E92719D90C0}" mergeInterval="0" personalView="1" maximized="1" xWindow="1" yWindow="1" windowWidth="1916" windowHeight="850" activeSheetId="1" showComments="commIndAndComment"/>
    <customWorkbookView name="Игнатьева Вера Юрьевна - Личное представление" guid="{7633AB95-500C-4063-B8C2-D747116712B2}" mergeInterval="0" personalView="1" maximized="1" xWindow="-8" yWindow="-8" windowWidth="1936" windowHeight="1056" activeSheetId="2"/>
    <customWorkbookView name="Горшкова Ирина Николаевна - Личное представление" guid="{7FD329C4-153F-4E17-B523-DFDD8B7FF4EA}" mergeInterval="0" personalView="1" maximized="1" xWindow="-8" yWindow="-8" windowWidth="1936" windowHeight="1056" activeSheetId="1"/>
    <customWorkbookView name="Радомская Анна Николаевна - Личное представление" guid="{0514D8E4-DE25-4E7D-A1F3-DA07E44AFB5A}" mergeInterval="0" personalView="1" maximized="1" windowWidth="1858" windowHeight="814" activeSheetId="3"/>
    <customWorkbookView name="Архипова Елена Иннакентьевна - Личное представление" guid="{5300219C-FCC1-4A0A-A022-E0C2215D2033}" mergeInterval="0" personalView="1" maximized="1" windowWidth="1916" windowHeight="81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6" i="3"/>
  <c r="I26" i="2"/>
  <c r="F16" i="1"/>
  <c r="I26" l="1"/>
  <c r="I25"/>
  <c r="I24"/>
  <c r="I23"/>
  <c r="I21"/>
  <c r="I20"/>
  <c r="I19"/>
  <c r="I18"/>
  <c r="I16"/>
  <c r="I15"/>
  <c r="I14"/>
  <c r="I13"/>
  <c r="I12"/>
  <c r="I11"/>
  <c r="I10"/>
  <c r="I9"/>
  <c r="I8"/>
  <c r="I7"/>
  <c r="F22"/>
  <c r="I22" s="1"/>
  <c r="G22"/>
  <c r="G17" i="3"/>
  <c r="G17" i="2"/>
  <c r="G18" i="1"/>
  <c r="E13" l="1"/>
  <c r="I17" l="1"/>
  <c r="I27" s="1"/>
  <c r="B22" i="3" l="1"/>
  <c r="H22" s="1"/>
  <c r="I22"/>
  <c r="B22" i="2"/>
  <c r="H22" s="1"/>
  <c r="I22"/>
  <c r="B23" i="1" l="1"/>
  <c r="H23" s="1"/>
  <c r="B12"/>
  <c r="H12" s="1"/>
  <c r="B7" l="1"/>
  <c r="J10" i="2" l="1"/>
  <c r="F27" i="3" l="1"/>
  <c r="E26" i="2" l="1"/>
  <c r="E14" l="1"/>
  <c r="E26" i="1" l="1"/>
  <c r="B8" l="1"/>
  <c r="B9"/>
  <c r="B10"/>
  <c r="B11"/>
  <c r="B13"/>
  <c r="B14"/>
  <c r="B15"/>
  <c r="B16"/>
  <c r="B17"/>
  <c r="B18"/>
  <c r="B19"/>
  <c r="B20"/>
  <c r="B21"/>
  <c r="B22"/>
  <c r="B24"/>
  <c r="B25"/>
  <c r="B26"/>
  <c r="J8" i="2" l="1"/>
  <c r="J9"/>
  <c r="J11"/>
  <c r="J12"/>
  <c r="J13"/>
  <c r="J14"/>
  <c r="J15"/>
  <c r="J16"/>
  <c r="J17"/>
  <c r="J18"/>
  <c r="J19"/>
  <c r="J20"/>
  <c r="J21"/>
  <c r="J23"/>
  <c r="J24"/>
  <c r="J25"/>
  <c r="J26"/>
  <c r="J7"/>
  <c r="I8"/>
  <c r="I9"/>
  <c r="I10"/>
  <c r="I11"/>
  <c r="I12"/>
  <c r="I13"/>
  <c r="I14"/>
  <c r="I15"/>
  <c r="I16"/>
  <c r="I17"/>
  <c r="I18"/>
  <c r="I19"/>
  <c r="I20"/>
  <c r="I21"/>
  <c r="I23"/>
  <c r="I24"/>
  <c r="I25"/>
  <c r="I7"/>
  <c r="J8" i="3"/>
  <c r="J9"/>
  <c r="J10"/>
  <c r="J11"/>
  <c r="J12"/>
  <c r="J13"/>
  <c r="J14"/>
  <c r="J15"/>
  <c r="J16"/>
  <c r="J17"/>
  <c r="J18"/>
  <c r="J19"/>
  <c r="J20"/>
  <c r="J21"/>
  <c r="J23"/>
  <c r="J24"/>
  <c r="J25"/>
  <c r="J26"/>
  <c r="J7"/>
  <c r="I8"/>
  <c r="I9"/>
  <c r="I10"/>
  <c r="I11"/>
  <c r="I12"/>
  <c r="I13"/>
  <c r="I14"/>
  <c r="I15"/>
  <c r="I16"/>
  <c r="I17"/>
  <c r="I18"/>
  <c r="I19"/>
  <c r="I20"/>
  <c r="I21"/>
  <c r="I23"/>
  <c r="I24"/>
  <c r="I25"/>
  <c r="I26"/>
  <c r="I7"/>
  <c r="F27" i="2" l="1"/>
  <c r="D27" i="3" l="1"/>
  <c r="C27"/>
  <c r="E26"/>
  <c r="B26"/>
  <c r="E25"/>
  <c r="B25"/>
  <c r="E24"/>
  <c r="B24"/>
  <c r="E23"/>
  <c r="B23"/>
  <c r="E21"/>
  <c r="B21"/>
  <c r="E20"/>
  <c r="B20"/>
  <c r="E19"/>
  <c r="B19"/>
  <c r="B18"/>
  <c r="E17"/>
  <c r="B17"/>
  <c r="B16"/>
  <c r="B15"/>
  <c r="E14"/>
  <c r="B14"/>
  <c r="E13"/>
  <c r="B13"/>
  <c r="E12"/>
  <c r="B12"/>
  <c r="E11"/>
  <c r="B11"/>
  <c r="E10"/>
  <c r="B10"/>
  <c r="E9"/>
  <c r="B9"/>
  <c r="E8"/>
  <c r="B8"/>
  <c r="E7"/>
  <c r="B7"/>
  <c r="E25" i="2"/>
  <c r="E24"/>
  <c r="E23"/>
  <c r="E21"/>
  <c r="E20"/>
  <c r="E19"/>
  <c r="E18"/>
  <c r="E17"/>
  <c r="E16"/>
  <c r="E15"/>
  <c r="E13"/>
  <c r="E12"/>
  <c r="E11"/>
  <c r="E10"/>
  <c r="E9"/>
  <c r="E8"/>
  <c r="E7"/>
  <c r="H7" i="3" l="1"/>
  <c r="H8"/>
  <c r="H26"/>
  <c r="H12"/>
  <c r="H11"/>
  <c r="E15"/>
  <c r="H15" s="1"/>
  <c r="H9"/>
  <c r="H13"/>
  <c r="H17"/>
  <c r="H19"/>
  <c r="H20"/>
  <c r="H21"/>
  <c r="H23"/>
  <c r="H24"/>
  <c r="H25"/>
  <c r="E16"/>
  <c r="H16" s="1"/>
  <c r="G27"/>
  <c r="H14"/>
  <c r="H10"/>
  <c r="I27"/>
  <c r="E18"/>
  <c r="H18" s="1"/>
  <c r="B27"/>
  <c r="J27" l="1"/>
  <c r="H27"/>
  <c r="E27"/>
  <c r="J9" i="1" l="1"/>
  <c r="J10"/>
  <c r="J11"/>
  <c r="J13"/>
  <c r="J14"/>
  <c r="J15"/>
  <c r="J16"/>
  <c r="J17"/>
  <c r="J18"/>
  <c r="J19"/>
  <c r="J20"/>
  <c r="J21"/>
  <c r="J22"/>
  <c r="J24"/>
  <c r="J25"/>
  <c r="J26"/>
  <c r="B8" i="2" l="1"/>
  <c r="B9"/>
  <c r="B10"/>
  <c r="B11"/>
  <c r="B12"/>
  <c r="B13"/>
  <c r="B14"/>
  <c r="B15"/>
  <c r="B16"/>
  <c r="B17"/>
  <c r="B18"/>
  <c r="B19"/>
  <c r="B20"/>
  <c r="B21"/>
  <c r="B23"/>
  <c r="B24"/>
  <c r="B25"/>
  <c r="B26"/>
  <c r="B7"/>
  <c r="J27"/>
  <c r="E27"/>
  <c r="C27"/>
  <c r="D27"/>
  <c r="G27"/>
  <c r="I27" l="1"/>
  <c r="E14" i="1"/>
  <c r="E15"/>
  <c r="E16"/>
  <c r="E17"/>
  <c r="E18"/>
  <c r="E19"/>
  <c r="E20"/>
  <c r="E21"/>
  <c r="J8"/>
  <c r="E8"/>
  <c r="E9"/>
  <c r="E10"/>
  <c r="E11"/>
  <c r="E22"/>
  <c r="E24"/>
  <c r="E25"/>
  <c r="E7"/>
  <c r="D27" l="1"/>
  <c r="E27"/>
  <c r="F27"/>
  <c r="G27"/>
  <c r="J27"/>
  <c r="B27" i="2"/>
  <c r="H26"/>
  <c r="H25"/>
  <c r="H24"/>
  <c r="H23"/>
  <c r="H21"/>
  <c r="H20"/>
  <c r="H19"/>
  <c r="H18"/>
  <c r="H17"/>
  <c r="H16"/>
  <c r="H15"/>
  <c r="H14"/>
  <c r="H13"/>
  <c r="H12"/>
  <c r="H11"/>
  <c r="H10"/>
  <c r="H9"/>
  <c r="H8"/>
  <c r="H7"/>
  <c r="B27" i="1"/>
  <c r="H8"/>
  <c r="H9"/>
  <c r="H10"/>
  <c r="H11"/>
  <c r="H13"/>
  <c r="H14"/>
  <c r="H15"/>
  <c r="H16"/>
  <c r="H17"/>
  <c r="H18"/>
  <c r="H19"/>
  <c r="H20"/>
  <c r="H21"/>
  <c r="H22"/>
  <c r="H24"/>
  <c r="H25"/>
  <c r="H26"/>
  <c r="H7"/>
  <c r="H27" i="2" l="1"/>
  <c r="C27" i="1"/>
  <c r="H27"/>
</calcChain>
</file>

<file path=xl/sharedStrings.xml><?xml version="1.0" encoding="utf-8"?>
<sst xmlns="http://schemas.openxmlformats.org/spreadsheetml/2006/main" count="110" uniqueCount="35">
  <si>
    <t>Департамент финансов</t>
  </si>
  <si>
    <t>Департамент общественной  безопасности</t>
  </si>
  <si>
    <t>Департамент экономического развития</t>
  </si>
  <si>
    <t>Департамент культуры</t>
  </si>
  <si>
    <t>Департамент образования</t>
  </si>
  <si>
    <t>Департамент градостроительной деятельности</t>
  </si>
  <si>
    <t>Департамент социального обеспечения</t>
  </si>
  <si>
    <t>Департамент городского хозяйства</t>
  </si>
  <si>
    <t>Организационное управление</t>
  </si>
  <si>
    <t>ИТОГО расходы по ГРБС</t>
  </si>
  <si>
    <t>Департамент по  управлению муниципальным имуществом</t>
  </si>
  <si>
    <t>Управление взаимодействия с общественностью</t>
  </si>
  <si>
    <t>Департамент информационных технологий и связи</t>
  </si>
  <si>
    <t>Дума городского округа</t>
  </si>
  <si>
    <t>Администрация городского округа</t>
  </si>
  <si>
    <t>Департамент дорожного хозяйства и транспорта</t>
  </si>
  <si>
    <t>Отдел организации муниципальных торгов</t>
  </si>
  <si>
    <t>Изменения по результатам согласительной комиссии</t>
  </si>
  <si>
    <t>тыс.руб.</t>
  </si>
  <si>
    <t xml:space="preserve"> ГРБС </t>
  </si>
  <si>
    <t>Расходы, утвержденные в 1-м чтении</t>
  </si>
  <si>
    <t>Условно утвержденные расходы</t>
  </si>
  <si>
    <t>всего</t>
  </si>
  <si>
    <t>в т.ч. средства городского округа</t>
  </si>
  <si>
    <t>в т.ч. вышестоящие средства</t>
  </si>
  <si>
    <t>Итого расходы (2-е чтение)</t>
  </si>
  <si>
    <t>Распределение ассигнований по главным распорядителям бюджетных средств по итогам работы согласительной комиссии по вопросам бюджета на 2023 год</t>
  </si>
  <si>
    <t>Управление физической культуры и спорта</t>
  </si>
  <si>
    <t>Распределение ассигнований по главным распорядителям бюджетных средств по итогам работы согласительной комиссии по вопросам бюджета на 2024 год</t>
  </si>
  <si>
    <t>Приложение № 1</t>
  </si>
  <si>
    <t>Избирательная комиссия</t>
  </si>
  <si>
    <t>Контрольно-счетная палата</t>
  </si>
  <si>
    <t>Управление развития потребительского  рынка</t>
  </si>
  <si>
    <t>Распределение ассигнований по главным распорядителям бюджетных средств по итогам работы согласительной комиссии по вопросам бюджета на 2025 год</t>
  </si>
  <si>
    <t>к пояснительной записке по проекту бюджета городского округа Тольятти на 2023 год и плановый период 2024 и 2025 годов</t>
  </si>
</sst>
</file>

<file path=xl/styles.xml><?xml version="1.0" encoding="utf-8"?>
<styleSheet xmlns="http://schemas.openxmlformats.org/spreadsheetml/2006/main">
  <fonts count="26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Arial Cyr"/>
      <charset val="204"/>
    </font>
    <font>
      <b/>
      <sz val="13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" fillId="0" borderId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25">
    <xf numFmtId="0" fontId="0" fillId="0" borderId="0" xfId="0"/>
    <xf numFmtId="0" fontId="22" fillId="0" borderId="10" xfId="0" applyFont="1" applyBorder="1" applyAlignment="1">
      <alignment wrapText="1"/>
    </xf>
    <xf numFmtId="0" fontId="19" fillId="0" borderId="10" xfId="0" applyFont="1" applyBorder="1" applyAlignment="1">
      <alignment wrapText="1"/>
    </xf>
    <xf numFmtId="0" fontId="22" fillId="0" borderId="10" xfId="0" applyFont="1" applyBorder="1" applyAlignment="1">
      <alignment vertical="top" wrapText="1"/>
    </xf>
    <xf numFmtId="0" fontId="22" fillId="0" borderId="10" xfId="0" applyFont="1" applyBorder="1" applyAlignment="1">
      <alignment horizontal="left" wrapText="1"/>
    </xf>
    <xf numFmtId="0" fontId="23" fillId="0" borderId="10" xfId="0" applyFont="1" applyBorder="1" applyAlignment="1">
      <alignment horizontal="left" wrapText="1"/>
    </xf>
    <xf numFmtId="0" fontId="19" fillId="0" borderId="0" xfId="0" applyFont="1"/>
    <xf numFmtId="0" fontId="19" fillId="0" borderId="0" xfId="0" applyFont="1" applyAlignment="1">
      <alignment horizontal="right"/>
    </xf>
    <xf numFmtId="0" fontId="19" fillId="0" borderId="10" xfId="0" applyFont="1" applyBorder="1" applyAlignment="1">
      <alignment horizontal="center" vertical="center" wrapText="1"/>
    </xf>
    <xf numFmtId="3" fontId="19" fillId="0" borderId="10" xfId="0" applyNumberFormat="1" applyFont="1" applyBorder="1" applyAlignment="1">
      <alignment horizontal="center"/>
    </xf>
    <xf numFmtId="3" fontId="21" fillId="0" borderId="10" xfId="0" applyNumberFormat="1" applyFont="1" applyBorder="1" applyAlignment="1">
      <alignment horizontal="center"/>
    </xf>
    <xf numFmtId="3" fontId="19" fillId="0" borderId="0" xfId="0" applyNumberFormat="1" applyFont="1"/>
    <xf numFmtId="3" fontId="22" fillId="0" borderId="10" xfId="0" applyNumberFormat="1" applyFont="1" applyBorder="1" applyAlignment="1">
      <alignment horizontal="center"/>
    </xf>
    <xf numFmtId="0" fontId="19" fillId="0" borderId="0" xfId="0" applyFont="1" applyFill="1"/>
    <xf numFmtId="0" fontId="19" fillId="0" borderId="0" xfId="0" applyFont="1" applyFill="1" applyAlignment="1">
      <alignment horizontal="right"/>
    </xf>
    <xf numFmtId="0" fontId="19" fillId="0" borderId="0" xfId="0" applyFont="1" applyFill="1" applyAlignment="1">
      <alignment horizontal="right" wrapTex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/>
    </xf>
    <xf numFmtId="0" fontId="18" fillId="0" borderId="14" xfId="36" applyFont="1" applyBorder="1" applyAlignment="1">
      <alignment horizontal="center" vertical="center" wrapText="1"/>
    </xf>
    <xf numFmtId="0" fontId="18" fillId="0" borderId="15" xfId="36" applyFont="1" applyBorder="1" applyAlignment="1">
      <alignment horizontal="center" vertical="center" wrapText="1"/>
    </xf>
    <xf numFmtId="0" fontId="25" fillId="0" borderId="0" xfId="0" applyFont="1" applyAlignment="1">
      <alignment horizontal="center" wrapText="1"/>
    </xf>
    <xf numFmtId="0" fontId="20" fillId="0" borderId="0" xfId="0" applyFont="1" applyAlignment="1">
      <alignment horizontal="center" wrapText="1"/>
    </xf>
    <xf numFmtId="0" fontId="24" fillId="0" borderId="0" xfId="0" applyFont="1" applyAlignment="1">
      <alignment horizontal="center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Лист1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0.bin"/><Relationship Id="rId13" Type="http://schemas.openxmlformats.org/officeDocument/2006/relationships/printerSettings" Target="../printerSettings/printerSettings25.bin"/><Relationship Id="rId3" Type="http://schemas.openxmlformats.org/officeDocument/2006/relationships/printerSettings" Target="../printerSettings/printerSettings15.bin"/><Relationship Id="rId7" Type="http://schemas.openxmlformats.org/officeDocument/2006/relationships/printerSettings" Target="../printerSettings/printerSettings19.bin"/><Relationship Id="rId12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11" Type="http://schemas.openxmlformats.org/officeDocument/2006/relationships/printerSettings" Target="../printerSettings/printerSettings23.bin"/><Relationship Id="rId5" Type="http://schemas.openxmlformats.org/officeDocument/2006/relationships/printerSettings" Target="../printerSettings/printerSettings17.bin"/><Relationship Id="rId10" Type="http://schemas.openxmlformats.org/officeDocument/2006/relationships/printerSettings" Target="../printerSettings/printerSettings22.bin"/><Relationship Id="rId4" Type="http://schemas.openxmlformats.org/officeDocument/2006/relationships/printerSettings" Target="../printerSettings/printerSettings16.bin"/><Relationship Id="rId9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3.bin"/><Relationship Id="rId13" Type="http://schemas.openxmlformats.org/officeDocument/2006/relationships/printerSettings" Target="../printerSettings/printerSettings38.bin"/><Relationship Id="rId3" Type="http://schemas.openxmlformats.org/officeDocument/2006/relationships/printerSettings" Target="../printerSettings/printerSettings28.bin"/><Relationship Id="rId7" Type="http://schemas.openxmlformats.org/officeDocument/2006/relationships/printerSettings" Target="../printerSettings/printerSettings32.bin"/><Relationship Id="rId12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Relationship Id="rId6" Type="http://schemas.openxmlformats.org/officeDocument/2006/relationships/printerSettings" Target="../printerSettings/printerSettings31.bin"/><Relationship Id="rId11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30.bin"/><Relationship Id="rId10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29.bin"/><Relationship Id="rId9" Type="http://schemas.openxmlformats.org/officeDocument/2006/relationships/printerSettings" Target="../printerSettings/printerSettings3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L30"/>
  <sheetViews>
    <sheetView tabSelected="1" zoomScaleNormal="100" zoomScaleSheetLayoutView="90" workbookViewId="0">
      <selection activeCell="N5" sqref="N5"/>
    </sheetView>
  </sheetViews>
  <sheetFormatPr defaultColWidth="9.140625" defaultRowHeight="15.75"/>
  <cols>
    <col min="1" max="1" width="40.140625" style="6" customWidth="1"/>
    <col min="2" max="2" width="12.5703125" style="6" customWidth="1"/>
    <col min="3" max="3" width="13.7109375" style="6" customWidth="1"/>
    <col min="4" max="4" width="14.5703125" style="6" customWidth="1"/>
    <col min="5" max="5" width="10.42578125" style="6" customWidth="1"/>
    <col min="6" max="6" width="13.85546875" style="6" customWidth="1"/>
    <col min="7" max="7" width="14.85546875" style="6" customWidth="1"/>
    <col min="8" max="9" width="13.42578125" style="6" customWidth="1"/>
    <col min="10" max="10" width="14.140625" style="6" customWidth="1"/>
    <col min="11" max="16384" width="9.140625" style="6"/>
  </cols>
  <sheetData>
    <row r="1" spans="1:12">
      <c r="G1" s="13"/>
      <c r="H1" s="13"/>
      <c r="I1" s="13"/>
      <c r="J1" s="14" t="s">
        <v>29</v>
      </c>
    </row>
    <row r="2" spans="1:12" ht="45.75" customHeight="1">
      <c r="G2" s="15" t="s">
        <v>34</v>
      </c>
      <c r="H2" s="15"/>
      <c r="I2" s="15"/>
      <c r="J2" s="15"/>
      <c r="K2" s="7"/>
      <c r="L2" s="7"/>
    </row>
    <row r="3" spans="1:12" ht="37.5" customHeight="1">
      <c r="A3" s="22" t="s">
        <v>26</v>
      </c>
      <c r="B3" s="22"/>
      <c r="C3" s="22"/>
      <c r="D3" s="22"/>
      <c r="E3" s="22"/>
      <c r="F3" s="22"/>
      <c r="G3" s="22"/>
      <c r="H3" s="22"/>
      <c r="I3" s="22"/>
      <c r="J3" s="22"/>
    </row>
    <row r="4" spans="1:12">
      <c r="J4" s="7" t="s">
        <v>18</v>
      </c>
    </row>
    <row r="5" spans="1:12" ht="35.25" customHeight="1">
      <c r="A5" s="20" t="s">
        <v>19</v>
      </c>
      <c r="B5" s="16" t="s">
        <v>20</v>
      </c>
      <c r="C5" s="17"/>
      <c r="D5" s="18"/>
      <c r="E5" s="16" t="s">
        <v>17</v>
      </c>
      <c r="F5" s="17"/>
      <c r="G5" s="18"/>
      <c r="H5" s="19" t="s">
        <v>25</v>
      </c>
      <c r="I5" s="19"/>
      <c r="J5" s="19"/>
    </row>
    <row r="6" spans="1:12" ht="60.75" customHeight="1">
      <c r="A6" s="21"/>
      <c r="B6" s="8" t="s">
        <v>22</v>
      </c>
      <c r="C6" s="8" t="s">
        <v>23</v>
      </c>
      <c r="D6" s="8" t="s">
        <v>24</v>
      </c>
      <c r="E6" s="8" t="s">
        <v>22</v>
      </c>
      <c r="F6" s="8" t="s">
        <v>23</v>
      </c>
      <c r="G6" s="8" t="s">
        <v>24</v>
      </c>
      <c r="H6" s="8" t="s">
        <v>22</v>
      </c>
      <c r="I6" s="8" t="s">
        <v>23</v>
      </c>
      <c r="J6" s="8" t="s">
        <v>24</v>
      </c>
    </row>
    <row r="7" spans="1:12">
      <c r="A7" s="1" t="s">
        <v>13</v>
      </c>
      <c r="B7" s="9">
        <f t="shared" ref="B7:B26" si="0">C7+D7</f>
        <v>111808</v>
      </c>
      <c r="C7" s="9">
        <v>111808</v>
      </c>
      <c r="D7" s="9"/>
      <c r="E7" s="9">
        <f>F7+G7</f>
        <v>3410</v>
      </c>
      <c r="F7" s="9">
        <v>3410</v>
      </c>
      <c r="G7" s="9"/>
      <c r="H7" s="9">
        <f>B7+E7</f>
        <v>115218</v>
      </c>
      <c r="I7" s="9">
        <f>C7+F7</f>
        <v>115218</v>
      </c>
      <c r="J7" s="9"/>
    </row>
    <row r="8" spans="1:12" ht="21.75" customHeight="1">
      <c r="A8" s="1" t="s">
        <v>14</v>
      </c>
      <c r="B8" s="9">
        <f t="shared" si="0"/>
        <v>691599</v>
      </c>
      <c r="C8" s="9">
        <v>691599</v>
      </c>
      <c r="D8" s="9"/>
      <c r="E8" s="9">
        <f t="shared" ref="E8:E26" si="1">F8+G8</f>
        <v>65351</v>
      </c>
      <c r="F8" s="9"/>
      <c r="G8" s="9">
        <v>65351</v>
      </c>
      <c r="H8" s="9">
        <f t="shared" ref="H8:H26" si="2">B8+E8</f>
        <v>756950</v>
      </c>
      <c r="I8" s="9">
        <f t="shared" ref="I8:I26" si="3">C8+F8</f>
        <v>691599</v>
      </c>
      <c r="J8" s="9">
        <f t="shared" ref="J8:J26" si="4">D8+G8</f>
        <v>65351</v>
      </c>
    </row>
    <row r="9" spans="1:12">
      <c r="A9" s="3" t="s">
        <v>0</v>
      </c>
      <c r="B9" s="9">
        <f t="shared" si="0"/>
        <v>644126</v>
      </c>
      <c r="C9" s="9">
        <v>644126</v>
      </c>
      <c r="D9" s="9"/>
      <c r="E9" s="9">
        <f t="shared" si="1"/>
        <v>-126343</v>
      </c>
      <c r="F9" s="9">
        <v>-126343</v>
      </c>
      <c r="G9" s="9"/>
      <c r="H9" s="9">
        <f t="shared" si="2"/>
        <v>517783</v>
      </c>
      <c r="I9" s="9">
        <f t="shared" si="3"/>
        <v>517783</v>
      </c>
      <c r="J9" s="9">
        <f t="shared" si="4"/>
        <v>0</v>
      </c>
    </row>
    <row r="10" spans="1:12" ht="31.5">
      <c r="A10" s="1" t="s">
        <v>10</v>
      </c>
      <c r="B10" s="9">
        <f t="shared" si="0"/>
        <v>184613</v>
      </c>
      <c r="C10" s="9">
        <v>184613</v>
      </c>
      <c r="D10" s="9"/>
      <c r="E10" s="9">
        <f t="shared" si="1"/>
        <v>0</v>
      </c>
      <c r="F10" s="9"/>
      <c r="G10" s="9"/>
      <c r="H10" s="9">
        <f t="shared" si="2"/>
        <v>184613</v>
      </c>
      <c r="I10" s="9">
        <f t="shared" si="3"/>
        <v>184613</v>
      </c>
      <c r="J10" s="9">
        <f t="shared" si="4"/>
        <v>0</v>
      </c>
    </row>
    <row r="11" spans="1:12" ht="31.5">
      <c r="A11" s="1" t="s">
        <v>1</v>
      </c>
      <c r="B11" s="9">
        <f t="shared" si="0"/>
        <v>173085</v>
      </c>
      <c r="C11" s="9">
        <v>173085</v>
      </c>
      <c r="D11" s="9"/>
      <c r="E11" s="9">
        <f t="shared" si="1"/>
        <v>0</v>
      </c>
      <c r="F11" s="9"/>
      <c r="G11" s="9"/>
      <c r="H11" s="9">
        <f t="shared" si="2"/>
        <v>173085</v>
      </c>
      <c r="I11" s="9">
        <f t="shared" si="3"/>
        <v>173085</v>
      </c>
      <c r="J11" s="9">
        <f t="shared" si="4"/>
        <v>0</v>
      </c>
    </row>
    <row r="12" spans="1:12">
      <c r="A12" s="1" t="s">
        <v>30</v>
      </c>
      <c r="B12" s="9">
        <f t="shared" si="0"/>
        <v>34827</v>
      </c>
      <c r="C12" s="9">
        <v>34827</v>
      </c>
      <c r="D12" s="9"/>
      <c r="E12" s="9"/>
      <c r="F12" s="9"/>
      <c r="G12" s="9"/>
      <c r="H12" s="9">
        <f>B12+E12</f>
        <v>34827</v>
      </c>
      <c r="I12" s="9">
        <f t="shared" si="3"/>
        <v>34827</v>
      </c>
      <c r="J12" s="9"/>
    </row>
    <row r="13" spans="1:12" ht="31.5">
      <c r="A13" s="1" t="s">
        <v>15</v>
      </c>
      <c r="B13" s="9">
        <f t="shared" si="0"/>
        <v>1691053</v>
      </c>
      <c r="C13" s="9">
        <v>872247</v>
      </c>
      <c r="D13" s="12">
        <v>818806</v>
      </c>
      <c r="E13" s="9">
        <f>F13+G13</f>
        <v>35685</v>
      </c>
      <c r="F13" s="9">
        <v>36235</v>
      </c>
      <c r="G13" s="9">
        <v>-550</v>
      </c>
      <c r="H13" s="9">
        <f t="shared" si="2"/>
        <v>1726738</v>
      </c>
      <c r="I13" s="9">
        <f t="shared" si="3"/>
        <v>908482</v>
      </c>
      <c r="J13" s="9">
        <f t="shared" si="4"/>
        <v>818256</v>
      </c>
    </row>
    <row r="14" spans="1:12" ht="31.5">
      <c r="A14" s="1" t="s">
        <v>2</v>
      </c>
      <c r="B14" s="9">
        <f t="shared" si="0"/>
        <v>28628</v>
      </c>
      <c r="C14" s="9">
        <v>28628</v>
      </c>
      <c r="D14" s="9"/>
      <c r="E14" s="9">
        <f t="shared" si="1"/>
        <v>0</v>
      </c>
      <c r="F14" s="9"/>
      <c r="G14" s="9"/>
      <c r="H14" s="9">
        <f t="shared" si="2"/>
        <v>28628</v>
      </c>
      <c r="I14" s="9">
        <f t="shared" si="3"/>
        <v>28628</v>
      </c>
      <c r="J14" s="9">
        <f t="shared" si="4"/>
        <v>0</v>
      </c>
    </row>
    <row r="15" spans="1:12">
      <c r="A15" s="1" t="s">
        <v>3</v>
      </c>
      <c r="B15" s="9">
        <f t="shared" si="0"/>
        <v>1062361</v>
      </c>
      <c r="C15" s="9">
        <v>1062361</v>
      </c>
      <c r="D15" s="9"/>
      <c r="E15" s="9">
        <f t="shared" si="1"/>
        <v>4291</v>
      </c>
      <c r="F15" s="9">
        <v>4291</v>
      </c>
      <c r="G15" s="9"/>
      <c r="H15" s="9">
        <f t="shared" si="2"/>
        <v>1066652</v>
      </c>
      <c r="I15" s="9">
        <f t="shared" si="3"/>
        <v>1066652</v>
      </c>
      <c r="J15" s="9">
        <f t="shared" si="4"/>
        <v>0</v>
      </c>
    </row>
    <row r="16" spans="1:12">
      <c r="A16" s="1" t="s">
        <v>4</v>
      </c>
      <c r="B16" s="9">
        <f t="shared" si="0"/>
        <v>2644435</v>
      </c>
      <c r="C16" s="9">
        <v>2644435</v>
      </c>
      <c r="D16" s="9"/>
      <c r="E16" s="9">
        <f t="shared" si="1"/>
        <v>46049</v>
      </c>
      <c r="F16" s="9">
        <f>9833+36216</f>
        <v>46049</v>
      </c>
      <c r="G16" s="9"/>
      <c r="H16" s="9">
        <f t="shared" si="2"/>
        <v>2690484</v>
      </c>
      <c r="I16" s="9">
        <f t="shared" si="3"/>
        <v>2690484</v>
      </c>
      <c r="J16" s="9">
        <f t="shared" si="4"/>
        <v>0</v>
      </c>
    </row>
    <row r="17" spans="1:10" ht="31.5">
      <c r="A17" s="1" t="s">
        <v>5</v>
      </c>
      <c r="B17" s="9">
        <f t="shared" si="0"/>
        <v>58640</v>
      </c>
      <c r="C17" s="9">
        <v>58640</v>
      </c>
      <c r="D17" s="9"/>
      <c r="E17" s="9">
        <f t="shared" si="1"/>
        <v>50222</v>
      </c>
      <c r="F17" s="9">
        <v>3174</v>
      </c>
      <c r="G17" s="9">
        <v>47048</v>
      </c>
      <c r="H17" s="9">
        <f t="shared" si="2"/>
        <v>108862</v>
      </c>
      <c r="I17" s="9">
        <f t="shared" si="3"/>
        <v>61814</v>
      </c>
      <c r="J17" s="9">
        <f t="shared" si="4"/>
        <v>47048</v>
      </c>
    </row>
    <row r="18" spans="1:10" ht="31.5">
      <c r="A18" s="1" t="s">
        <v>6</v>
      </c>
      <c r="B18" s="9">
        <f t="shared" si="0"/>
        <v>2310</v>
      </c>
      <c r="C18" s="9">
        <v>2310</v>
      </c>
      <c r="D18" s="9"/>
      <c r="E18" s="9">
        <f t="shared" si="1"/>
        <v>28094</v>
      </c>
      <c r="F18" s="9"/>
      <c r="G18" s="9">
        <f>25952+2142</f>
        <v>28094</v>
      </c>
      <c r="H18" s="9">
        <f t="shared" si="2"/>
        <v>30404</v>
      </c>
      <c r="I18" s="9">
        <f t="shared" si="3"/>
        <v>2310</v>
      </c>
      <c r="J18" s="9">
        <f t="shared" si="4"/>
        <v>28094</v>
      </c>
    </row>
    <row r="19" spans="1:10" ht="31.5">
      <c r="A19" s="1" t="s">
        <v>27</v>
      </c>
      <c r="B19" s="9">
        <f t="shared" si="0"/>
        <v>710722</v>
      </c>
      <c r="C19" s="9">
        <v>710722</v>
      </c>
      <c r="D19" s="9"/>
      <c r="E19" s="9">
        <f t="shared" si="1"/>
        <v>3114</v>
      </c>
      <c r="F19" s="9">
        <v>3114</v>
      </c>
      <c r="G19" s="9"/>
      <c r="H19" s="9">
        <f t="shared" si="2"/>
        <v>713836</v>
      </c>
      <c r="I19" s="9">
        <f t="shared" si="3"/>
        <v>713836</v>
      </c>
      <c r="J19" s="9">
        <f t="shared" si="4"/>
        <v>0</v>
      </c>
    </row>
    <row r="20" spans="1:10" ht="31.5">
      <c r="A20" s="1" t="s">
        <v>16</v>
      </c>
      <c r="B20" s="9">
        <f t="shared" si="0"/>
        <v>264</v>
      </c>
      <c r="C20" s="9">
        <v>264</v>
      </c>
      <c r="D20" s="9"/>
      <c r="E20" s="9">
        <f t="shared" si="1"/>
        <v>0</v>
      </c>
      <c r="F20" s="9"/>
      <c r="G20" s="9"/>
      <c r="H20" s="9">
        <f t="shared" si="2"/>
        <v>264</v>
      </c>
      <c r="I20" s="9">
        <f t="shared" si="3"/>
        <v>264</v>
      </c>
      <c r="J20" s="9">
        <f t="shared" si="4"/>
        <v>0</v>
      </c>
    </row>
    <row r="21" spans="1:10" ht="22.5" customHeight="1">
      <c r="A21" s="1" t="s">
        <v>7</v>
      </c>
      <c r="B21" s="9">
        <f t="shared" si="0"/>
        <v>1217630</v>
      </c>
      <c r="C21" s="9">
        <v>1217630</v>
      </c>
      <c r="D21" s="9"/>
      <c r="E21" s="9">
        <f t="shared" si="1"/>
        <v>19401</v>
      </c>
      <c r="F21" s="9">
        <v>15216</v>
      </c>
      <c r="G21" s="9">
        <v>4185</v>
      </c>
      <c r="H21" s="9">
        <f t="shared" si="2"/>
        <v>1237031</v>
      </c>
      <c r="I21" s="9">
        <f t="shared" si="3"/>
        <v>1232846</v>
      </c>
      <c r="J21" s="9">
        <f t="shared" si="4"/>
        <v>4185</v>
      </c>
    </row>
    <row r="22" spans="1:10" ht="31.5">
      <c r="A22" s="2" t="s">
        <v>12</v>
      </c>
      <c r="B22" s="9">
        <f t="shared" si="0"/>
        <v>312782</v>
      </c>
      <c r="C22" s="9">
        <v>312782</v>
      </c>
      <c r="D22" s="9"/>
      <c r="E22" s="9">
        <f t="shared" si="1"/>
        <v>75852</v>
      </c>
      <c r="F22" s="9">
        <f>4184+71353</f>
        <v>75537</v>
      </c>
      <c r="G22" s="9">
        <f>315</f>
        <v>315</v>
      </c>
      <c r="H22" s="9">
        <f t="shared" si="2"/>
        <v>388634</v>
      </c>
      <c r="I22" s="9">
        <f t="shared" si="3"/>
        <v>388319</v>
      </c>
      <c r="J22" s="9">
        <f t="shared" si="4"/>
        <v>315</v>
      </c>
    </row>
    <row r="23" spans="1:10">
      <c r="A23" s="2" t="s">
        <v>31</v>
      </c>
      <c r="B23" s="9">
        <f t="shared" si="0"/>
        <v>24489</v>
      </c>
      <c r="C23" s="9">
        <v>24489</v>
      </c>
      <c r="D23" s="9"/>
      <c r="E23" s="9"/>
      <c r="F23" s="9"/>
      <c r="G23" s="9"/>
      <c r="H23" s="9">
        <f>B23+E23</f>
        <v>24489</v>
      </c>
      <c r="I23" s="9">
        <f t="shared" si="3"/>
        <v>24489</v>
      </c>
      <c r="J23" s="9"/>
    </row>
    <row r="24" spans="1:10">
      <c r="A24" s="4" t="s">
        <v>8</v>
      </c>
      <c r="B24" s="9">
        <f t="shared" si="0"/>
        <v>226572</v>
      </c>
      <c r="C24" s="9">
        <v>226572</v>
      </c>
      <c r="D24" s="9"/>
      <c r="E24" s="9">
        <f t="shared" si="1"/>
        <v>5236</v>
      </c>
      <c r="F24" s="9"/>
      <c r="G24" s="9">
        <v>5236</v>
      </c>
      <c r="H24" s="9">
        <f t="shared" si="2"/>
        <v>231808</v>
      </c>
      <c r="I24" s="9">
        <f t="shared" si="3"/>
        <v>226572</v>
      </c>
      <c r="J24" s="9">
        <f t="shared" si="4"/>
        <v>5236</v>
      </c>
    </row>
    <row r="25" spans="1:10" ht="31.5">
      <c r="A25" s="4" t="s">
        <v>11</v>
      </c>
      <c r="B25" s="9">
        <f t="shared" si="0"/>
        <v>21500</v>
      </c>
      <c r="C25" s="9">
        <v>21500</v>
      </c>
      <c r="D25" s="9"/>
      <c r="E25" s="9">
        <f t="shared" si="1"/>
        <v>1685</v>
      </c>
      <c r="F25" s="9">
        <v>1685</v>
      </c>
      <c r="G25" s="9"/>
      <c r="H25" s="9">
        <f t="shared" si="2"/>
        <v>23185</v>
      </c>
      <c r="I25" s="9">
        <f t="shared" si="3"/>
        <v>23185</v>
      </c>
      <c r="J25" s="9">
        <f t="shared" si="4"/>
        <v>0</v>
      </c>
    </row>
    <row r="26" spans="1:10" ht="31.5">
      <c r="A26" s="1" t="s">
        <v>32</v>
      </c>
      <c r="B26" s="9">
        <f t="shared" si="0"/>
        <v>1062</v>
      </c>
      <c r="C26" s="9">
        <v>1062</v>
      </c>
      <c r="D26" s="9"/>
      <c r="E26" s="9">
        <f t="shared" si="1"/>
        <v>0</v>
      </c>
      <c r="F26" s="9"/>
      <c r="G26" s="9"/>
      <c r="H26" s="9">
        <f t="shared" si="2"/>
        <v>1062</v>
      </c>
      <c r="I26" s="9">
        <f t="shared" si="3"/>
        <v>1062</v>
      </c>
      <c r="J26" s="9">
        <f t="shared" si="4"/>
        <v>0</v>
      </c>
    </row>
    <row r="27" spans="1:10" ht="17.25" customHeight="1">
      <c r="A27" s="5" t="s">
        <v>9</v>
      </c>
      <c r="B27" s="10">
        <f>SUM(B7:B26)</f>
        <v>9842506</v>
      </c>
      <c r="C27" s="10">
        <f t="shared" ref="C27" si="5">B27-D27</f>
        <v>9023700</v>
      </c>
      <c r="D27" s="10">
        <f t="shared" ref="D27:J27" si="6">SUM(D7:D26)</f>
        <v>818806</v>
      </c>
      <c r="E27" s="10">
        <f t="shared" si="6"/>
        <v>212047</v>
      </c>
      <c r="F27" s="10">
        <f t="shared" si="6"/>
        <v>62368</v>
      </c>
      <c r="G27" s="10">
        <f t="shared" si="6"/>
        <v>149679</v>
      </c>
      <c r="H27" s="10">
        <f t="shared" si="6"/>
        <v>10054553</v>
      </c>
      <c r="I27" s="10">
        <f>SUM(I7:I26)</f>
        <v>9086068</v>
      </c>
      <c r="J27" s="10">
        <f t="shared" si="6"/>
        <v>968485</v>
      </c>
    </row>
    <row r="29" spans="1:10">
      <c r="D29" s="11"/>
    </row>
    <row r="30" spans="1:10">
      <c r="C30" s="11"/>
    </row>
  </sheetData>
  <customSheetViews>
    <customSheetView guid="{F8B77C5A-8CBD-4586-AE75-16892A36BF07}" printArea="1">
      <selection activeCell="M1" sqref="M1"/>
      <rowBreaks count="1" manualBreakCount="1">
        <brk id="25" max="16383" man="1"/>
      </rowBreaks>
      <pageMargins left="0.70866141732283472" right="0.70866141732283472" top="0.74803149606299213" bottom="0.74803149606299213" header="0.31496062992125984" footer="0.31496062992125984"/>
      <pageSetup paperSize="9" scale="65" orientation="landscape" r:id="rId1"/>
    </customSheetView>
    <customSheetView guid="{E71A010E-5DAC-4A5F-846F-322FF6FD14B7}" topLeftCell="A10">
      <selection activeCell="G21" sqref="G21"/>
      <pageMargins left="0.7" right="0.7" top="0.75" bottom="0.75" header="0.3" footer="0.3"/>
    </customSheetView>
    <customSheetView guid="{5EDE98E9-D828-45A2-A55F-F6800D704801}" scale="90" topLeftCell="A7">
      <selection activeCell="G22" sqref="G22"/>
      <pageMargins left="0.70866141732283472" right="0.70866141732283472" top="0.55118110236220474" bottom="0.55118110236220474" header="0" footer="0"/>
      <pageSetup paperSize="9" scale="80" fitToWidth="0" orientation="landscape" r:id="rId2"/>
    </customSheetView>
    <customSheetView guid="{5FD3E9A4-87D3-4F88-9082-991C9B1D1E69}">
      <pageMargins left="0.7" right="0.7" top="0.75" bottom="0.75" header="0.3" footer="0.3"/>
    </customSheetView>
    <customSheetView guid="{3591F21A-FFB0-439A-8E81-85BA50B37E0D}">
      <pageMargins left="0.7" right="0.7" top="0.75" bottom="0.75" header="0.3" footer="0.3"/>
    </customSheetView>
    <customSheetView guid="{AFD74ECF-79F2-4082-848C-88F1083D35FB}">
      <pageMargins left="0.7" right="0.7" top="0.75" bottom="0.75" header="0.3" footer="0.3"/>
    </customSheetView>
    <customSheetView guid="{1714574C-8DED-4836-B6D0-12EA8119E807}">
      <pageMargins left="0.7" right="0.7" top="0.75" bottom="0.75" header="0.3" footer="0.3"/>
    </customSheetView>
    <customSheetView guid="{543899CE-294D-4586-8468-92F4CEF5BC60}">
      <pageMargins left="0.7" right="0.7" top="0.75" bottom="0.75" header="0.3" footer="0.3"/>
    </customSheetView>
    <customSheetView guid="{D0CE3939-82F2-405B-AA50-982BB8D0A646}">
      <pageMargins left="0.7" right="0.7" top="0.75" bottom="0.75" header="0.3" footer="0.3"/>
    </customSheetView>
    <customSheetView guid="{F2B4DC5B-C8E2-438B-83CD-B301827446F9}">
      <pageMargins left="0.7" right="0.7" top="0.75" bottom="0.75" header="0.3" footer="0.3"/>
    </customSheetView>
    <customSheetView guid="{5ECB973F-2388-448E-AA27-54ED629CD629}">
      <pageMargins left="0.7" right="0.7" top="0.75" bottom="0.75" header="0.3" footer="0.3"/>
    </customSheetView>
    <customSheetView guid="{837686CC-0843-4C4D-AB13-82F46B7EC8DA}">
      <pageMargins left="0.7" right="0.7" top="0.75" bottom="0.75" header="0.3" footer="0.3"/>
    </customSheetView>
    <customSheetView guid="{3C5DD4E4-8458-4A57-A53A-EA0A4C043630}">
      <pageMargins left="0.7" right="0.7" top="0.75" bottom="0.75" header="0.3" footer="0.3"/>
    </customSheetView>
    <customSheetView guid="{85D8642D-C023-4941-B61A-738859EEE802}">
      <pageMargins left="0.7" right="0.7" top="0.75" bottom="0.75" header="0.3" footer="0.3"/>
    </customSheetView>
    <customSheetView guid="{8F04A36D-E240-43FF-94CF-723EF9D8198B}" printArea="1">
      <selection activeCell="J10" sqref="J10"/>
      <rowBreaks count="1" manualBreakCount="1">
        <brk id="25" max="16383" man="1"/>
      </rowBreaks>
      <pageMargins left="0.70866141732283472" right="0.70866141732283472" top="0.74803149606299213" bottom="0.74803149606299213" header="0.31496062992125984" footer="0.31496062992125984"/>
      <pageSetup paperSize="9" scale="74" orientation="landscape" r:id="rId3"/>
    </customSheetView>
    <customSheetView guid="{64CF68F5-50F5-482A-AC37-46961673D8B9}" scale="90" topLeftCell="A4">
      <selection activeCell="G10" sqref="G10"/>
      <pageMargins left="0.70866141732283472" right="0.70866141732283472" top="0.55118110236220474" bottom="0.55118110236220474" header="0" footer="0"/>
      <pageSetup paperSize="9" scale="80" fitToWidth="0" orientation="landscape" r:id="rId4"/>
    </customSheetView>
    <customSheetView guid="{EE2A5D8B-96C6-44ED-AEAD-1FECA598A6AF}" scale="60" showPageBreaks="1" view="pageBreakPreview">
      <selection activeCell="N10" sqref="N10"/>
      <pageMargins left="0.7" right="0.7" top="0.75" bottom="0.75" header="0.3" footer="0.3"/>
      <pageSetup paperSize="9" scale="75" orientation="landscape" verticalDpi="0" r:id="rId5"/>
    </customSheetView>
    <customSheetView guid="{79212696-303C-47C4-826F-9DBD7241E46E}" topLeftCell="A4">
      <selection activeCell="Q14" sqref="Q14"/>
      <pageMargins left="0.11811023622047245" right="0.11811023622047245" top="0.74803149606299213" bottom="0.74803149606299213" header="0.31496062992125984" footer="0.31496062992125984"/>
      <pageSetup paperSize="9" orientation="portrait" r:id="rId6"/>
    </customSheetView>
    <customSheetView guid="{0DEBB072-2231-41D2-BD03-5E92719D90C0}" printArea="1" topLeftCell="A4">
      <selection activeCell="I18" sqref="I18"/>
      <rowBreaks count="1" manualBreakCount="1">
        <brk id="25" max="16383" man="1"/>
      </rowBreaks>
      <pageMargins left="0.70866141732283472" right="0.70866141732283472" top="0.74803149606299213" bottom="0.74803149606299213" header="0.31496062992125984" footer="0.31496062992125984"/>
      <pageSetup paperSize="9" scale="74" orientation="landscape" r:id="rId7"/>
    </customSheetView>
    <customSheetView guid="{7633AB95-500C-4063-B8C2-D747116712B2}" scale="90" topLeftCell="A4">
      <selection activeCell="A13" sqref="A13:J13"/>
      <pageMargins left="0.70866141732283472" right="0.70866141732283472" top="0.55118110236220474" bottom="0.55118110236220474" header="0" footer="0"/>
      <pageSetup paperSize="9" scale="80" fitToWidth="0" orientation="landscape" r:id="rId8"/>
    </customSheetView>
    <customSheetView guid="{7FD329C4-153F-4E17-B523-DFDD8B7FF4EA}" topLeftCell="A7">
      <selection activeCell="O21" sqref="O21"/>
      <pageMargins left="0.7" right="0.7" top="0.75" bottom="0.75" header="0.3" footer="0.3"/>
      <pageSetup paperSize="9" orientation="portrait" r:id="rId9"/>
    </customSheetView>
    <customSheetView guid="{0514D8E4-DE25-4E7D-A1F3-DA07E44AFB5A}" printArea="1" topLeftCell="A13">
      <selection activeCell="F22" sqref="F22"/>
      <rowBreaks count="1" manualBreakCount="1">
        <brk id="25" max="16383" man="1"/>
      </rowBreaks>
      <pageMargins left="0.70866141732283472" right="0.70866141732283472" top="0.74803149606299213" bottom="0.74803149606299213" header="0.31496062992125984" footer="0.31496062992125984"/>
      <pageSetup paperSize="9" scale="74" orientation="landscape" r:id="rId10"/>
    </customSheetView>
    <customSheetView guid="{5300219C-FCC1-4A0A-A022-E0C2215D2033}" scale="90" view="pageBreakPreview" topLeftCell="A13">
      <selection activeCell="G27" sqref="G27"/>
      <pageMargins left="0" right="0" top="0.15748031496062992" bottom="0.15748031496062992" header="0.31496062992125984" footer="0.31496062992125984"/>
      <pageSetup paperSize="9" scale="85" fitToHeight="0" orientation="landscape" r:id="rId11"/>
    </customSheetView>
  </customSheetViews>
  <mergeCells count="6">
    <mergeCell ref="G2:J2"/>
    <mergeCell ref="B5:D5"/>
    <mergeCell ref="E5:G5"/>
    <mergeCell ref="H5:J5"/>
    <mergeCell ref="A5:A6"/>
    <mergeCell ref="A3:J3"/>
  </mergeCells>
  <pageMargins left="0.70866141732283472" right="0.70866141732283472" top="0.35433070866141736" bottom="0.31496062992125984" header="0.31496062992125984" footer="0.31496062992125984"/>
  <pageSetup paperSize="9" scale="77" orientation="landscape" r:id="rId12"/>
  <rowBreaks count="1" manualBreakCount="1">
    <brk id="2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J33"/>
  <sheetViews>
    <sheetView zoomScaleNormal="100" workbookViewId="0">
      <pane xSplit="7" ySplit="12" topLeftCell="H13" activePane="bottomRight" state="frozen"/>
      <selection activeCell="A3" sqref="A3"/>
      <selection pane="topRight" activeCell="H3" sqref="H3"/>
      <selection pane="bottomLeft" activeCell="A13" sqref="A13"/>
      <selection pane="bottomRight" activeCell="A5" sqref="A5:A6"/>
    </sheetView>
  </sheetViews>
  <sheetFormatPr defaultColWidth="9.140625" defaultRowHeight="15.75"/>
  <cols>
    <col min="1" max="1" width="42.42578125" style="6" customWidth="1"/>
    <col min="2" max="2" width="13.140625" style="6" customWidth="1"/>
    <col min="3" max="3" width="14.42578125" style="6" customWidth="1"/>
    <col min="4" max="4" width="14.5703125" style="6" customWidth="1"/>
    <col min="5" max="5" width="13.5703125" style="6" customWidth="1"/>
    <col min="6" max="6" width="15.28515625" style="6" customWidth="1"/>
    <col min="7" max="7" width="14" style="6" customWidth="1"/>
    <col min="8" max="8" width="13" style="6" customWidth="1"/>
    <col min="9" max="9" width="12.85546875" style="6" customWidth="1"/>
    <col min="10" max="10" width="14" style="6" customWidth="1"/>
    <col min="11" max="16384" width="9.140625" style="6"/>
  </cols>
  <sheetData>
    <row r="1" spans="1:10" hidden="1"/>
    <row r="2" spans="1:10" hidden="1">
      <c r="H2" s="7"/>
    </row>
    <row r="3" spans="1:10" ht="38.25" customHeight="1">
      <c r="A3" s="23" t="s">
        <v>28</v>
      </c>
      <c r="B3" s="24"/>
      <c r="C3" s="24"/>
      <c r="D3" s="24"/>
      <c r="E3" s="24"/>
      <c r="F3" s="24"/>
      <c r="G3" s="24"/>
      <c r="H3" s="24"/>
    </row>
    <row r="4" spans="1:10">
      <c r="H4" s="7" t="s">
        <v>18</v>
      </c>
    </row>
    <row r="5" spans="1:10" ht="33.75" customHeight="1">
      <c r="A5" s="20" t="s">
        <v>19</v>
      </c>
      <c r="B5" s="16" t="s">
        <v>20</v>
      </c>
      <c r="C5" s="17"/>
      <c r="D5" s="18"/>
      <c r="E5" s="16" t="s">
        <v>17</v>
      </c>
      <c r="F5" s="17"/>
      <c r="G5" s="17"/>
      <c r="H5" s="19" t="s">
        <v>25</v>
      </c>
      <c r="I5" s="19"/>
      <c r="J5" s="19"/>
    </row>
    <row r="6" spans="1:10" ht="64.5" customHeight="1">
      <c r="A6" s="21"/>
      <c r="B6" s="8" t="s">
        <v>22</v>
      </c>
      <c r="C6" s="8" t="s">
        <v>23</v>
      </c>
      <c r="D6" s="8" t="s">
        <v>24</v>
      </c>
      <c r="E6" s="8" t="s">
        <v>22</v>
      </c>
      <c r="F6" s="8" t="s">
        <v>23</v>
      </c>
      <c r="G6" s="8" t="s">
        <v>24</v>
      </c>
      <c r="H6" s="8" t="s">
        <v>22</v>
      </c>
      <c r="I6" s="8" t="s">
        <v>23</v>
      </c>
      <c r="J6" s="8" t="s">
        <v>24</v>
      </c>
    </row>
    <row r="7" spans="1:10">
      <c r="A7" s="1" t="s">
        <v>13</v>
      </c>
      <c r="B7" s="9">
        <f>C7+D7</f>
        <v>111808</v>
      </c>
      <c r="C7" s="9">
        <v>111808</v>
      </c>
      <c r="D7" s="9"/>
      <c r="E7" s="9">
        <f t="shared" ref="E7:E25" si="0">F7+G7</f>
        <v>0</v>
      </c>
      <c r="F7" s="9"/>
      <c r="G7" s="9"/>
      <c r="H7" s="9">
        <f>B7+E7</f>
        <v>111808</v>
      </c>
      <c r="I7" s="9">
        <f>C7+F7</f>
        <v>111808</v>
      </c>
      <c r="J7" s="9">
        <f>D7+G7</f>
        <v>0</v>
      </c>
    </row>
    <row r="8" spans="1:10">
      <c r="A8" s="1" t="s">
        <v>14</v>
      </c>
      <c r="B8" s="9">
        <f t="shared" ref="B8:B26" si="1">C8+D8</f>
        <v>691599</v>
      </c>
      <c r="C8" s="9">
        <v>691599</v>
      </c>
      <c r="D8" s="9"/>
      <c r="E8" s="9">
        <f t="shared" si="0"/>
        <v>58959</v>
      </c>
      <c r="F8" s="9"/>
      <c r="G8" s="9">
        <v>58959</v>
      </c>
      <c r="H8" s="9">
        <f t="shared" ref="H8:H26" si="2">B8+E8</f>
        <v>750558</v>
      </c>
      <c r="I8" s="9">
        <f t="shared" ref="I8:I26" si="3">C8+F8</f>
        <v>691599</v>
      </c>
      <c r="J8" s="9">
        <f t="shared" ref="J8:J26" si="4">D8+G8</f>
        <v>58959</v>
      </c>
    </row>
    <row r="9" spans="1:10">
      <c r="A9" s="3" t="s">
        <v>0</v>
      </c>
      <c r="B9" s="9">
        <f t="shared" si="1"/>
        <v>788525</v>
      </c>
      <c r="C9" s="9">
        <v>788525</v>
      </c>
      <c r="D9" s="9"/>
      <c r="E9" s="9">
        <f t="shared" si="0"/>
        <v>0</v>
      </c>
      <c r="F9" s="9"/>
      <c r="G9" s="9"/>
      <c r="H9" s="9">
        <f t="shared" si="2"/>
        <v>788525</v>
      </c>
      <c r="I9" s="9">
        <f t="shared" si="3"/>
        <v>788525</v>
      </c>
      <c r="J9" s="9">
        <f t="shared" si="4"/>
        <v>0</v>
      </c>
    </row>
    <row r="10" spans="1:10" ht="31.5">
      <c r="A10" s="1" t="s">
        <v>10</v>
      </c>
      <c r="B10" s="9">
        <f t="shared" si="1"/>
        <v>184613</v>
      </c>
      <c r="C10" s="9">
        <v>184613</v>
      </c>
      <c r="D10" s="9"/>
      <c r="E10" s="9">
        <f t="shared" si="0"/>
        <v>0</v>
      </c>
      <c r="F10" s="9"/>
      <c r="G10" s="9"/>
      <c r="H10" s="9">
        <f t="shared" si="2"/>
        <v>184613</v>
      </c>
      <c r="I10" s="9">
        <f t="shared" si="3"/>
        <v>184613</v>
      </c>
      <c r="J10" s="9">
        <f>D10+G10</f>
        <v>0</v>
      </c>
    </row>
    <row r="11" spans="1:10" ht="18.75" customHeight="1">
      <c r="A11" s="1" t="s">
        <v>1</v>
      </c>
      <c r="B11" s="9">
        <f t="shared" si="1"/>
        <v>162235</v>
      </c>
      <c r="C11" s="9">
        <v>162235</v>
      </c>
      <c r="D11" s="9"/>
      <c r="E11" s="9">
        <f t="shared" si="0"/>
        <v>0</v>
      </c>
      <c r="F11" s="9"/>
      <c r="G11" s="9"/>
      <c r="H11" s="9">
        <f t="shared" si="2"/>
        <v>162235</v>
      </c>
      <c r="I11" s="9">
        <f t="shared" si="3"/>
        <v>162235</v>
      </c>
      <c r="J11" s="9">
        <f t="shared" si="4"/>
        <v>0</v>
      </c>
    </row>
    <row r="12" spans="1:10" ht="31.5">
      <c r="A12" s="1" t="s">
        <v>15</v>
      </c>
      <c r="B12" s="9">
        <f t="shared" si="1"/>
        <v>1721408</v>
      </c>
      <c r="C12" s="9">
        <v>902602</v>
      </c>
      <c r="D12" s="9">
        <v>818806</v>
      </c>
      <c r="E12" s="9">
        <f t="shared" si="0"/>
        <v>48132</v>
      </c>
      <c r="F12" s="9">
        <v>48682</v>
      </c>
      <c r="G12" s="9">
        <v>-550</v>
      </c>
      <c r="H12" s="9">
        <f t="shared" si="2"/>
        <v>1769540</v>
      </c>
      <c r="I12" s="9">
        <f t="shared" si="3"/>
        <v>951284</v>
      </c>
      <c r="J12" s="9">
        <f t="shared" si="4"/>
        <v>818256</v>
      </c>
    </row>
    <row r="13" spans="1:10">
      <c r="A13" s="1" t="s">
        <v>2</v>
      </c>
      <c r="B13" s="9">
        <f t="shared" si="1"/>
        <v>27943</v>
      </c>
      <c r="C13" s="9">
        <v>27943</v>
      </c>
      <c r="D13" s="9"/>
      <c r="E13" s="9">
        <f t="shared" si="0"/>
        <v>0</v>
      </c>
      <c r="F13" s="9"/>
      <c r="G13" s="9"/>
      <c r="H13" s="9">
        <f t="shared" si="2"/>
        <v>27943</v>
      </c>
      <c r="I13" s="9">
        <f t="shared" si="3"/>
        <v>27943</v>
      </c>
      <c r="J13" s="9">
        <f t="shared" si="4"/>
        <v>0</v>
      </c>
    </row>
    <row r="14" spans="1:10">
      <c r="A14" s="1" t="s">
        <v>3</v>
      </c>
      <c r="B14" s="9">
        <f t="shared" si="1"/>
        <v>1027611</v>
      </c>
      <c r="C14" s="9">
        <v>1027611</v>
      </c>
      <c r="D14" s="9"/>
      <c r="E14" s="9">
        <f>F14+G14</f>
        <v>2090</v>
      </c>
      <c r="F14" s="9">
        <v>2090</v>
      </c>
      <c r="G14" s="9"/>
      <c r="H14" s="9">
        <f t="shared" si="2"/>
        <v>1029701</v>
      </c>
      <c r="I14" s="9">
        <f t="shared" si="3"/>
        <v>1029701</v>
      </c>
      <c r="J14" s="9">
        <f t="shared" si="4"/>
        <v>0</v>
      </c>
    </row>
    <row r="15" spans="1:10">
      <c r="A15" s="1" t="s">
        <v>4</v>
      </c>
      <c r="B15" s="9">
        <f t="shared" si="1"/>
        <v>2620279</v>
      </c>
      <c r="C15" s="9">
        <v>2620279</v>
      </c>
      <c r="D15" s="9"/>
      <c r="E15" s="9">
        <f t="shared" si="0"/>
        <v>2790</v>
      </c>
      <c r="F15" s="9">
        <v>2790</v>
      </c>
      <c r="G15" s="9"/>
      <c r="H15" s="9">
        <f t="shared" si="2"/>
        <v>2623069</v>
      </c>
      <c r="I15" s="9">
        <f t="shared" si="3"/>
        <v>2623069</v>
      </c>
      <c r="J15" s="9">
        <f t="shared" si="4"/>
        <v>0</v>
      </c>
    </row>
    <row r="16" spans="1:10" ht="31.5">
      <c r="A16" s="1" t="s">
        <v>5</v>
      </c>
      <c r="B16" s="9">
        <f t="shared" si="1"/>
        <v>79671</v>
      </c>
      <c r="C16" s="9">
        <v>79671</v>
      </c>
      <c r="D16" s="9"/>
      <c r="E16" s="9">
        <f t="shared" si="0"/>
        <v>978</v>
      </c>
      <c r="F16" s="9">
        <v>978</v>
      </c>
      <c r="G16" s="9"/>
      <c r="H16" s="9">
        <f t="shared" si="2"/>
        <v>80649</v>
      </c>
      <c r="I16" s="9">
        <f t="shared" si="3"/>
        <v>80649</v>
      </c>
      <c r="J16" s="9">
        <f t="shared" si="4"/>
        <v>0</v>
      </c>
    </row>
    <row r="17" spans="1:10">
      <c r="A17" s="1" t="s">
        <v>6</v>
      </c>
      <c r="B17" s="9">
        <f t="shared" si="1"/>
        <v>2310</v>
      </c>
      <c r="C17" s="9">
        <v>2310</v>
      </c>
      <c r="D17" s="9"/>
      <c r="E17" s="9">
        <f t="shared" si="0"/>
        <v>27380</v>
      </c>
      <c r="F17" s="9"/>
      <c r="G17" s="9">
        <f>25952+1428</f>
        <v>27380</v>
      </c>
      <c r="H17" s="9">
        <f t="shared" si="2"/>
        <v>29690</v>
      </c>
      <c r="I17" s="9">
        <f t="shared" si="3"/>
        <v>2310</v>
      </c>
      <c r="J17" s="9">
        <f t="shared" si="4"/>
        <v>27380</v>
      </c>
    </row>
    <row r="18" spans="1:10" ht="31.5">
      <c r="A18" s="1" t="s">
        <v>27</v>
      </c>
      <c r="B18" s="9">
        <f t="shared" si="1"/>
        <v>708681</v>
      </c>
      <c r="C18" s="9">
        <v>708681</v>
      </c>
      <c r="D18" s="9"/>
      <c r="E18" s="9">
        <f t="shared" si="0"/>
        <v>3114</v>
      </c>
      <c r="F18" s="9">
        <v>3114</v>
      </c>
      <c r="G18" s="9"/>
      <c r="H18" s="9">
        <f t="shared" si="2"/>
        <v>711795</v>
      </c>
      <c r="I18" s="9">
        <f t="shared" si="3"/>
        <v>711795</v>
      </c>
      <c r="J18" s="9">
        <f t="shared" si="4"/>
        <v>0</v>
      </c>
    </row>
    <row r="19" spans="1:10" ht="28.5" customHeight="1">
      <c r="A19" s="1" t="s">
        <v>16</v>
      </c>
      <c r="B19" s="9">
        <f t="shared" si="1"/>
        <v>264</v>
      </c>
      <c r="C19" s="9">
        <v>264</v>
      </c>
      <c r="D19" s="9"/>
      <c r="E19" s="9">
        <f t="shared" si="0"/>
        <v>0</v>
      </c>
      <c r="F19" s="9"/>
      <c r="G19" s="9"/>
      <c r="H19" s="9">
        <f t="shared" si="2"/>
        <v>264</v>
      </c>
      <c r="I19" s="9">
        <f t="shared" si="3"/>
        <v>264</v>
      </c>
      <c r="J19" s="9">
        <f t="shared" si="4"/>
        <v>0</v>
      </c>
    </row>
    <row r="20" spans="1:10">
      <c r="A20" s="1" t="s">
        <v>7</v>
      </c>
      <c r="B20" s="9">
        <f t="shared" si="1"/>
        <v>1112572</v>
      </c>
      <c r="C20" s="9">
        <v>1112572</v>
      </c>
      <c r="D20" s="9"/>
      <c r="E20" s="9">
        <f t="shared" si="0"/>
        <v>0</v>
      </c>
      <c r="F20" s="9"/>
      <c r="G20" s="9"/>
      <c r="H20" s="9">
        <f t="shared" si="2"/>
        <v>1112572</v>
      </c>
      <c r="I20" s="9">
        <f t="shared" si="3"/>
        <v>1112572</v>
      </c>
      <c r="J20" s="9">
        <f t="shared" si="4"/>
        <v>0</v>
      </c>
    </row>
    <row r="21" spans="1:10" ht="31.5">
      <c r="A21" s="2" t="s">
        <v>12</v>
      </c>
      <c r="B21" s="9">
        <f t="shared" si="1"/>
        <v>295458</v>
      </c>
      <c r="C21" s="9">
        <v>295458</v>
      </c>
      <c r="D21" s="9"/>
      <c r="E21" s="9">
        <f t="shared" si="0"/>
        <v>3609</v>
      </c>
      <c r="F21" s="9">
        <v>3325</v>
      </c>
      <c r="G21" s="9">
        <v>284</v>
      </c>
      <c r="H21" s="9">
        <f t="shared" si="2"/>
        <v>299067</v>
      </c>
      <c r="I21" s="9">
        <f t="shared" si="3"/>
        <v>298783</v>
      </c>
      <c r="J21" s="9">
        <f t="shared" si="4"/>
        <v>284</v>
      </c>
    </row>
    <row r="22" spans="1:10">
      <c r="A22" s="2" t="s">
        <v>31</v>
      </c>
      <c r="B22" s="9">
        <f t="shared" si="1"/>
        <v>24271</v>
      </c>
      <c r="C22" s="9">
        <v>24271</v>
      </c>
      <c r="D22" s="9"/>
      <c r="E22" s="9"/>
      <c r="F22" s="9"/>
      <c r="G22" s="9"/>
      <c r="H22" s="9">
        <f>B22+E22</f>
        <v>24271</v>
      </c>
      <c r="I22" s="9">
        <f t="shared" si="3"/>
        <v>24271</v>
      </c>
      <c r="J22" s="9"/>
    </row>
    <row r="23" spans="1:10">
      <c r="A23" s="4" t="s">
        <v>8</v>
      </c>
      <c r="B23" s="9">
        <f t="shared" si="1"/>
        <v>224545</v>
      </c>
      <c r="C23" s="9">
        <v>224545</v>
      </c>
      <c r="D23" s="9"/>
      <c r="E23" s="9">
        <f t="shared" si="0"/>
        <v>4577</v>
      </c>
      <c r="F23" s="9"/>
      <c r="G23" s="9">
        <v>4577</v>
      </c>
      <c r="H23" s="9">
        <f t="shared" si="2"/>
        <v>229122</v>
      </c>
      <c r="I23" s="9">
        <f t="shared" si="3"/>
        <v>224545</v>
      </c>
      <c r="J23" s="9">
        <f t="shared" si="4"/>
        <v>4577</v>
      </c>
    </row>
    <row r="24" spans="1:10" ht="31.5">
      <c r="A24" s="4" t="s">
        <v>11</v>
      </c>
      <c r="B24" s="9">
        <f t="shared" si="1"/>
        <v>21533</v>
      </c>
      <c r="C24" s="9">
        <v>21533</v>
      </c>
      <c r="D24" s="9"/>
      <c r="E24" s="9">
        <f t="shared" si="0"/>
        <v>0</v>
      </c>
      <c r="F24" s="9"/>
      <c r="G24" s="9"/>
      <c r="H24" s="9">
        <f t="shared" si="2"/>
        <v>21533</v>
      </c>
      <c r="I24" s="9">
        <f t="shared" si="3"/>
        <v>21533</v>
      </c>
      <c r="J24" s="9">
        <f t="shared" si="4"/>
        <v>0</v>
      </c>
    </row>
    <row r="25" spans="1:10" ht="31.5">
      <c r="A25" s="1" t="s">
        <v>32</v>
      </c>
      <c r="B25" s="9">
        <f t="shared" si="1"/>
        <v>1062</v>
      </c>
      <c r="C25" s="9">
        <v>1062</v>
      </c>
      <c r="D25" s="9"/>
      <c r="E25" s="9">
        <f t="shared" si="0"/>
        <v>0</v>
      </c>
      <c r="F25" s="9"/>
      <c r="G25" s="9"/>
      <c r="H25" s="9">
        <f t="shared" si="2"/>
        <v>1062</v>
      </c>
      <c r="I25" s="9">
        <f t="shared" si="3"/>
        <v>1062</v>
      </c>
      <c r="J25" s="9">
        <f t="shared" si="4"/>
        <v>0</v>
      </c>
    </row>
    <row r="26" spans="1:10">
      <c r="A26" s="1" t="s">
        <v>21</v>
      </c>
      <c r="B26" s="9">
        <f t="shared" si="1"/>
        <v>282161</v>
      </c>
      <c r="C26" s="9">
        <v>282161</v>
      </c>
      <c r="D26" s="9"/>
      <c r="E26" s="9">
        <f>F26+G26</f>
        <v>4021</v>
      </c>
      <c r="F26" s="9">
        <v>4021</v>
      </c>
      <c r="G26" s="9"/>
      <c r="H26" s="9">
        <f t="shared" si="2"/>
        <v>286182</v>
      </c>
      <c r="I26" s="9">
        <f t="shared" si="3"/>
        <v>286182</v>
      </c>
      <c r="J26" s="9">
        <f t="shared" si="4"/>
        <v>0</v>
      </c>
    </row>
    <row r="27" spans="1:10" ht="22.5" customHeight="1">
      <c r="A27" s="5" t="s">
        <v>9</v>
      </c>
      <c r="B27" s="10">
        <f>SUM(B7:B26)</f>
        <v>10088549</v>
      </c>
      <c r="C27" s="10">
        <f t="shared" ref="C27:J27" si="5">SUM(C7:C26)</f>
        <v>9269743</v>
      </c>
      <c r="D27" s="10">
        <f t="shared" si="5"/>
        <v>818806</v>
      </c>
      <c r="E27" s="10">
        <f t="shared" si="5"/>
        <v>155650</v>
      </c>
      <c r="F27" s="10">
        <f t="shared" si="5"/>
        <v>65000</v>
      </c>
      <c r="G27" s="10">
        <f t="shared" si="5"/>
        <v>90650</v>
      </c>
      <c r="H27" s="10">
        <f t="shared" si="5"/>
        <v>10244199</v>
      </c>
      <c r="I27" s="10">
        <f t="shared" si="5"/>
        <v>9334743</v>
      </c>
      <c r="J27" s="10">
        <f t="shared" si="5"/>
        <v>909456</v>
      </c>
    </row>
    <row r="29" spans="1:10">
      <c r="D29" s="11"/>
    </row>
    <row r="30" spans="1:10">
      <c r="C30" s="11"/>
    </row>
    <row r="31" spans="1:10">
      <c r="C31" s="11"/>
      <c r="F31" s="11"/>
    </row>
    <row r="33" spans="3:3">
      <c r="C33" s="11"/>
    </row>
  </sheetData>
  <customSheetViews>
    <customSheetView guid="{F8B77C5A-8CBD-4586-AE75-16892A36BF07}" showPageBreaks="1" printArea="1" hiddenRows="1" topLeftCell="A3">
      <selection activeCell="A3" sqref="A1:XFD3"/>
      <pageMargins left="0.70866141732283472" right="0.70866141732283472" top="0.74803149606299213" bottom="0.74803149606299213" header="0.31496062992125984" footer="0.31496062992125984"/>
      <pageSetup paperSize="9" scale="80" orientation="landscape" r:id="rId1"/>
    </customSheetView>
    <customSheetView guid="{E71A010E-5DAC-4A5F-846F-322FF6FD14B7}" showPageBreaks="1" hiddenRows="1" topLeftCell="A12">
      <selection activeCell="F26" sqref="F26"/>
      <pageMargins left="0.70866141732283472" right="0.70866141732283472" top="0.74803149606299213" bottom="0.74803149606299213" header="0.31496062992125984" footer="0.31496062992125984"/>
      <pageSetup paperSize="9" scale="80" orientation="landscape" r:id="rId2"/>
    </customSheetView>
    <customSheetView guid="{5EDE98E9-D828-45A2-A55F-F6800D704801}" showPageBreaks="1" hiddenRows="1" topLeftCell="A6">
      <selection activeCell="H21" sqref="H21"/>
      <pageMargins left="0.70866141732283472" right="0.70866141732283472" top="0.74803149606299213" bottom="0.74803149606299213" header="0.31496062992125984" footer="0.31496062992125984"/>
      <pageSetup paperSize="9" scale="80" orientation="landscape" r:id="rId3"/>
    </customSheetView>
    <customSheetView guid="{8F04A36D-E240-43FF-94CF-723EF9D8198B}" showPageBreaks="1" printArea="1" hiddenRows="1" topLeftCell="A3">
      <selection activeCell="G11" sqref="G11"/>
      <pageMargins left="0.70866141732283472" right="0.70866141732283472" top="0.74803149606299213" bottom="0.74803149606299213" header="0.31496062992125984" footer="0.31496062992125984"/>
      <pageSetup paperSize="9" scale="80" orientation="landscape" r:id="rId4"/>
    </customSheetView>
    <customSheetView guid="{64CF68F5-50F5-482A-AC37-46961673D8B9}" hiddenRows="1" topLeftCell="A3">
      <selection activeCell="L15" sqref="L15"/>
      <pageMargins left="0.70866141732283472" right="0.70866141732283472" top="0.74803149606299213" bottom="0.74803149606299213" header="0.31496062992125984" footer="0.31496062992125984"/>
      <pageSetup paperSize="9" scale="80" orientation="landscape" r:id="rId5"/>
    </customSheetView>
    <customSheetView guid="{EE2A5D8B-96C6-44ED-AEAD-1FECA598A6AF}" showPageBreaks="1" hiddenRows="1" topLeftCell="A5">
      <selection activeCell="G21" sqref="G21"/>
      <pageMargins left="0.70866141732283472" right="0.70866141732283472" top="0.74803149606299213" bottom="0.74803149606299213" header="0.31496062992125984" footer="0.31496062992125984"/>
      <pageSetup paperSize="9" scale="80" orientation="landscape" r:id="rId6"/>
    </customSheetView>
    <customSheetView guid="{79212696-303C-47C4-826F-9DBD7241E46E}" hiddenRows="1" topLeftCell="A3">
      <selection activeCell="G12" sqref="G12"/>
      <pageMargins left="0.70866141732283472" right="0.70866141732283472" top="0.74803149606299213" bottom="0.74803149606299213" header="0.31496062992125984" footer="0.31496062992125984"/>
      <pageSetup paperSize="9" scale="80" orientation="landscape" r:id="rId7"/>
    </customSheetView>
    <customSheetView guid="{0DEBB072-2231-41D2-BD03-5E92719D90C0}" showPageBreaks="1" printArea="1" hiddenRows="1" topLeftCell="A3">
      <selection activeCell="G17" sqref="G17"/>
      <pageMargins left="0.70866141732283472" right="0.70866141732283472" top="0.74803149606299213" bottom="0.74803149606299213" header="0.31496062992125984" footer="0.31496062992125984"/>
      <pageSetup paperSize="9" scale="80" orientation="landscape" r:id="rId8"/>
    </customSheetView>
    <customSheetView guid="{7633AB95-500C-4063-B8C2-D747116712B2}" showPageBreaks="1" hiddenRows="1" topLeftCell="A3">
      <selection activeCell="D18" sqref="D18"/>
      <pageMargins left="0.70866141732283472" right="0.70866141732283472" top="0.74803149606299213" bottom="0.74803149606299213" header="0.31496062992125984" footer="0.31496062992125984"/>
      <pageSetup paperSize="9" scale="80" orientation="landscape" r:id="rId9"/>
    </customSheetView>
    <customSheetView guid="{7FD329C4-153F-4E17-B523-DFDD8B7FF4EA}" showPageBreaks="1" hiddenRows="1" topLeftCell="A6">
      <selection activeCell="G16" sqref="G16"/>
      <pageMargins left="0.70866141732283472" right="0.70866141732283472" top="0.74803149606299213" bottom="0.74803149606299213" header="0.31496062992125984" footer="0.31496062992125984"/>
      <pageSetup paperSize="9" scale="80" orientation="landscape" r:id="rId10"/>
    </customSheetView>
    <customSheetView guid="{0514D8E4-DE25-4E7D-A1F3-DA07E44AFB5A}" showPageBreaks="1" printArea="1" hiddenRows="1" topLeftCell="A3">
      <selection activeCell="H21" sqref="H21"/>
      <pageMargins left="0.70866141732283472" right="0.70866141732283472" top="0.74803149606299213" bottom="0.74803149606299213" header="0.31496062992125984" footer="0.31496062992125984"/>
      <pageSetup paperSize="9" scale="80" orientation="landscape" r:id="rId11"/>
    </customSheetView>
    <customSheetView guid="{5300219C-FCC1-4A0A-A022-E0C2215D2033}" showPageBreaks="1" printArea="1" hiddenRows="1" topLeftCell="A6">
      <selection activeCell="G24" sqref="G24"/>
      <pageMargins left="0.70866141732283472" right="0.70866141732283472" top="0.74803149606299213" bottom="0.74803149606299213" header="0.31496062992125984" footer="0.31496062992125984"/>
      <pageSetup paperSize="9" scale="80" orientation="landscape" r:id="rId12"/>
    </customSheetView>
  </customSheetViews>
  <mergeCells count="5">
    <mergeCell ref="A3:H3"/>
    <mergeCell ref="B5:D5"/>
    <mergeCell ref="E5:G5"/>
    <mergeCell ref="H5:J5"/>
    <mergeCell ref="A5:A6"/>
  </mergeCells>
  <pageMargins left="0.70866141732283472" right="0.70866141732283472" top="0.74803149606299213" bottom="0.74803149606299213" header="0.31496062992125984" footer="0.31496062992125984"/>
  <pageSetup paperSize="9" scale="80" orientation="landscape" r:id="rId1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7"/>
  <sheetViews>
    <sheetView topLeftCell="A5" zoomScaleNormal="100" workbookViewId="0">
      <selection activeCell="F22" sqref="F22"/>
    </sheetView>
  </sheetViews>
  <sheetFormatPr defaultColWidth="9.140625" defaultRowHeight="15.75"/>
  <cols>
    <col min="1" max="1" width="41" style="6" customWidth="1"/>
    <col min="2" max="2" width="13.42578125" style="6" customWidth="1"/>
    <col min="3" max="4" width="14.28515625" style="6" customWidth="1"/>
    <col min="5" max="5" width="13" style="6" customWidth="1"/>
    <col min="6" max="6" width="12.28515625" style="6" customWidth="1"/>
    <col min="7" max="8" width="14.28515625" style="6" customWidth="1"/>
    <col min="9" max="9" width="13.85546875" style="6" customWidth="1"/>
    <col min="10" max="10" width="14.5703125" style="6" customWidth="1"/>
    <col min="11" max="16384" width="9.140625" style="6"/>
  </cols>
  <sheetData>
    <row r="1" spans="1:10" hidden="1"/>
    <row r="2" spans="1:10" hidden="1">
      <c r="C2" s="7"/>
    </row>
    <row r="3" spans="1:10" ht="42" customHeight="1">
      <c r="A3" s="23" t="s">
        <v>33</v>
      </c>
      <c r="B3" s="23"/>
      <c r="C3" s="23"/>
      <c r="D3" s="23"/>
      <c r="E3" s="23"/>
      <c r="F3" s="23"/>
      <c r="G3" s="23"/>
      <c r="H3" s="23"/>
      <c r="I3" s="23"/>
      <c r="J3" s="23"/>
    </row>
    <row r="4" spans="1:10">
      <c r="J4" s="7" t="s">
        <v>18</v>
      </c>
    </row>
    <row r="5" spans="1:10" ht="35.25" customHeight="1">
      <c r="A5" s="20" t="s">
        <v>19</v>
      </c>
      <c r="B5" s="16" t="s">
        <v>20</v>
      </c>
      <c r="C5" s="17"/>
      <c r="D5" s="18"/>
      <c r="E5" s="16" t="s">
        <v>17</v>
      </c>
      <c r="F5" s="17"/>
      <c r="G5" s="17"/>
      <c r="H5" s="19" t="s">
        <v>25</v>
      </c>
      <c r="I5" s="19"/>
      <c r="J5" s="19"/>
    </row>
    <row r="6" spans="1:10" ht="63">
      <c r="A6" s="21"/>
      <c r="B6" s="8" t="s">
        <v>22</v>
      </c>
      <c r="C6" s="8" t="s">
        <v>23</v>
      </c>
      <c r="D6" s="8" t="s">
        <v>24</v>
      </c>
      <c r="E6" s="8" t="s">
        <v>22</v>
      </c>
      <c r="F6" s="8" t="s">
        <v>23</v>
      </c>
      <c r="G6" s="8" t="s">
        <v>24</v>
      </c>
      <c r="H6" s="8" t="s">
        <v>22</v>
      </c>
      <c r="I6" s="8" t="s">
        <v>23</v>
      </c>
      <c r="J6" s="8" t="s">
        <v>24</v>
      </c>
    </row>
    <row r="7" spans="1:10">
      <c r="A7" s="1" t="s">
        <v>13</v>
      </c>
      <c r="B7" s="9">
        <f>C7+D7</f>
        <v>111808</v>
      </c>
      <c r="C7" s="9">
        <v>111808</v>
      </c>
      <c r="D7" s="9"/>
      <c r="E7" s="9">
        <f t="shared" ref="E7:E26" si="0">F7+G7</f>
        <v>0</v>
      </c>
      <c r="F7" s="9"/>
      <c r="G7" s="9"/>
      <c r="H7" s="9">
        <f>B7+E7</f>
        <v>111808</v>
      </c>
      <c r="I7" s="9">
        <f>C7+F7</f>
        <v>111808</v>
      </c>
      <c r="J7" s="9">
        <f>D7+G7</f>
        <v>0</v>
      </c>
    </row>
    <row r="8" spans="1:10">
      <c r="A8" s="1" t="s">
        <v>14</v>
      </c>
      <c r="B8" s="9">
        <f t="shared" ref="B8:B26" si="1">C8+D8</f>
        <v>691599</v>
      </c>
      <c r="C8" s="9">
        <v>691599</v>
      </c>
      <c r="D8" s="9"/>
      <c r="E8" s="9">
        <f t="shared" si="0"/>
        <v>58959</v>
      </c>
      <c r="F8" s="9"/>
      <c r="G8" s="9">
        <v>58959</v>
      </c>
      <c r="H8" s="9">
        <f t="shared" ref="H8:H26" si="2">B8+E8</f>
        <v>750558</v>
      </c>
      <c r="I8" s="9">
        <f t="shared" ref="I8:I26" si="3">C8+F8</f>
        <v>691599</v>
      </c>
      <c r="J8" s="9">
        <f t="shared" ref="J8:J26" si="4">D8+G8</f>
        <v>58959</v>
      </c>
    </row>
    <row r="9" spans="1:10">
      <c r="A9" s="3" t="s">
        <v>0</v>
      </c>
      <c r="B9" s="9">
        <f t="shared" si="1"/>
        <v>787028</v>
      </c>
      <c r="C9" s="9">
        <v>787028</v>
      </c>
      <c r="D9" s="9"/>
      <c r="E9" s="9">
        <f t="shared" si="0"/>
        <v>0</v>
      </c>
      <c r="F9" s="9"/>
      <c r="G9" s="9"/>
      <c r="H9" s="9">
        <f t="shared" si="2"/>
        <v>787028</v>
      </c>
      <c r="I9" s="9">
        <f t="shared" si="3"/>
        <v>787028</v>
      </c>
      <c r="J9" s="9">
        <f t="shared" si="4"/>
        <v>0</v>
      </c>
    </row>
    <row r="10" spans="1:10" ht="31.5">
      <c r="A10" s="1" t="s">
        <v>10</v>
      </c>
      <c r="B10" s="9">
        <f t="shared" si="1"/>
        <v>184613</v>
      </c>
      <c r="C10" s="9">
        <v>184613</v>
      </c>
      <c r="D10" s="9"/>
      <c r="E10" s="9">
        <f t="shared" si="0"/>
        <v>0</v>
      </c>
      <c r="F10" s="9"/>
      <c r="G10" s="9"/>
      <c r="H10" s="9">
        <f t="shared" si="2"/>
        <v>184613</v>
      </c>
      <c r="I10" s="9">
        <f t="shared" si="3"/>
        <v>184613</v>
      </c>
      <c r="J10" s="9">
        <f t="shared" si="4"/>
        <v>0</v>
      </c>
    </row>
    <row r="11" spans="1:10" ht="29.25" customHeight="1">
      <c r="A11" s="1" t="s">
        <v>1</v>
      </c>
      <c r="B11" s="9">
        <f t="shared" si="1"/>
        <v>161834</v>
      </c>
      <c r="C11" s="9">
        <v>161834</v>
      </c>
      <c r="D11" s="9"/>
      <c r="E11" s="9">
        <f t="shared" si="0"/>
        <v>0</v>
      </c>
      <c r="F11" s="9"/>
      <c r="G11" s="9"/>
      <c r="H11" s="9">
        <f t="shared" si="2"/>
        <v>161834</v>
      </c>
      <c r="I11" s="9">
        <f t="shared" si="3"/>
        <v>161834</v>
      </c>
      <c r="J11" s="9">
        <f t="shared" si="4"/>
        <v>0</v>
      </c>
    </row>
    <row r="12" spans="1:10" ht="31.5">
      <c r="A12" s="1" t="s">
        <v>15</v>
      </c>
      <c r="B12" s="9">
        <f t="shared" si="1"/>
        <v>907630</v>
      </c>
      <c r="C12" s="9">
        <v>907630</v>
      </c>
      <c r="D12" s="9"/>
      <c r="E12" s="9">
        <f t="shared" si="0"/>
        <v>854479</v>
      </c>
      <c r="F12" s="9">
        <v>48682</v>
      </c>
      <c r="G12" s="9">
        <v>805797</v>
      </c>
      <c r="H12" s="9">
        <f t="shared" si="2"/>
        <v>1762109</v>
      </c>
      <c r="I12" s="9">
        <f t="shared" si="3"/>
        <v>956312</v>
      </c>
      <c r="J12" s="9">
        <f t="shared" si="4"/>
        <v>805797</v>
      </c>
    </row>
    <row r="13" spans="1:10">
      <c r="A13" s="1" t="s">
        <v>2</v>
      </c>
      <c r="B13" s="9">
        <f t="shared" si="1"/>
        <v>27943</v>
      </c>
      <c r="C13" s="9">
        <v>27943</v>
      </c>
      <c r="D13" s="9"/>
      <c r="E13" s="9">
        <f t="shared" si="0"/>
        <v>0</v>
      </c>
      <c r="F13" s="9"/>
      <c r="G13" s="9"/>
      <c r="H13" s="9">
        <f t="shared" si="2"/>
        <v>27943</v>
      </c>
      <c r="I13" s="9">
        <f t="shared" si="3"/>
        <v>27943</v>
      </c>
      <c r="J13" s="9">
        <f t="shared" si="4"/>
        <v>0</v>
      </c>
    </row>
    <row r="14" spans="1:10">
      <c r="A14" s="1" t="s">
        <v>3</v>
      </c>
      <c r="B14" s="9">
        <f t="shared" si="1"/>
        <v>1023322</v>
      </c>
      <c r="C14" s="9">
        <v>1023322</v>
      </c>
      <c r="D14" s="9"/>
      <c r="E14" s="9">
        <f t="shared" si="0"/>
        <v>0</v>
      </c>
      <c r="F14" s="9"/>
      <c r="G14" s="9"/>
      <c r="H14" s="9">
        <f t="shared" si="2"/>
        <v>1023322</v>
      </c>
      <c r="I14" s="9">
        <f t="shared" si="3"/>
        <v>1023322</v>
      </c>
      <c r="J14" s="9">
        <f t="shared" si="4"/>
        <v>0</v>
      </c>
    </row>
    <row r="15" spans="1:10">
      <c r="A15" s="1" t="s">
        <v>4</v>
      </c>
      <c r="B15" s="9">
        <f t="shared" si="1"/>
        <v>2620279</v>
      </c>
      <c r="C15" s="9">
        <v>2620279</v>
      </c>
      <c r="D15" s="9"/>
      <c r="E15" s="9">
        <f t="shared" si="0"/>
        <v>0</v>
      </c>
      <c r="F15" s="9"/>
      <c r="G15" s="9"/>
      <c r="H15" s="9">
        <f t="shared" si="2"/>
        <v>2620279</v>
      </c>
      <c r="I15" s="9">
        <f t="shared" si="3"/>
        <v>2620279</v>
      </c>
      <c r="J15" s="9">
        <f t="shared" si="4"/>
        <v>0</v>
      </c>
    </row>
    <row r="16" spans="1:10" ht="31.5">
      <c r="A16" s="1" t="s">
        <v>5</v>
      </c>
      <c r="B16" s="9">
        <f t="shared" si="1"/>
        <v>50169</v>
      </c>
      <c r="C16" s="9">
        <v>50169</v>
      </c>
      <c r="D16" s="9"/>
      <c r="E16" s="9">
        <f t="shared" si="0"/>
        <v>978</v>
      </c>
      <c r="F16" s="9">
        <v>978</v>
      </c>
      <c r="G16" s="9"/>
      <c r="H16" s="9">
        <f t="shared" si="2"/>
        <v>51147</v>
      </c>
      <c r="I16" s="9">
        <f t="shared" si="3"/>
        <v>51147</v>
      </c>
      <c r="J16" s="9">
        <f t="shared" si="4"/>
        <v>0</v>
      </c>
    </row>
    <row r="17" spans="1:10">
      <c r="A17" s="1" t="s">
        <v>6</v>
      </c>
      <c r="B17" s="9">
        <f t="shared" si="1"/>
        <v>2310</v>
      </c>
      <c r="C17" s="9">
        <v>2310</v>
      </c>
      <c r="D17" s="9"/>
      <c r="E17" s="9">
        <f t="shared" si="0"/>
        <v>26904</v>
      </c>
      <c r="F17" s="9"/>
      <c r="G17" s="9">
        <f>25952+952</f>
        <v>26904</v>
      </c>
      <c r="H17" s="9">
        <f t="shared" si="2"/>
        <v>29214</v>
      </c>
      <c r="I17" s="9">
        <f t="shared" si="3"/>
        <v>2310</v>
      </c>
      <c r="J17" s="9">
        <f t="shared" si="4"/>
        <v>26904</v>
      </c>
    </row>
    <row r="18" spans="1:10" ht="31.5">
      <c r="A18" s="1" t="s">
        <v>27</v>
      </c>
      <c r="B18" s="9">
        <f t="shared" si="1"/>
        <v>706049</v>
      </c>
      <c r="C18" s="9">
        <v>706049</v>
      </c>
      <c r="D18" s="9"/>
      <c r="E18" s="9">
        <f t="shared" si="0"/>
        <v>3114</v>
      </c>
      <c r="F18" s="9">
        <v>3114</v>
      </c>
      <c r="G18" s="9"/>
      <c r="H18" s="9">
        <f t="shared" si="2"/>
        <v>709163</v>
      </c>
      <c r="I18" s="9">
        <f t="shared" si="3"/>
        <v>709163</v>
      </c>
      <c r="J18" s="9">
        <f t="shared" si="4"/>
        <v>0</v>
      </c>
    </row>
    <row r="19" spans="1:10" ht="31.5" customHeight="1">
      <c r="A19" s="1" t="s">
        <v>16</v>
      </c>
      <c r="B19" s="9">
        <f t="shared" si="1"/>
        <v>264</v>
      </c>
      <c r="C19" s="9">
        <v>264</v>
      </c>
      <c r="D19" s="9"/>
      <c r="E19" s="9">
        <f t="shared" si="0"/>
        <v>0</v>
      </c>
      <c r="F19" s="9"/>
      <c r="G19" s="9"/>
      <c r="H19" s="9">
        <f t="shared" si="2"/>
        <v>264</v>
      </c>
      <c r="I19" s="9">
        <f t="shared" si="3"/>
        <v>264</v>
      </c>
      <c r="J19" s="9">
        <f t="shared" si="4"/>
        <v>0</v>
      </c>
    </row>
    <row r="20" spans="1:10">
      <c r="A20" s="1" t="s">
        <v>7</v>
      </c>
      <c r="B20" s="9">
        <f t="shared" si="1"/>
        <v>1133092</v>
      </c>
      <c r="C20" s="9">
        <v>1133092</v>
      </c>
      <c r="D20" s="9"/>
      <c r="E20" s="9">
        <f t="shared" si="0"/>
        <v>0</v>
      </c>
      <c r="F20" s="9"/>
      <c r="G20" s="9"/>
      <c r="H20" s="9">
        <f t="shared" si="2"/>
        <v>1133092</v>
      </c>
      <c r="I20" s="9">
        <f t="shared" si="3"/>
        <v>1133092</v>
      </c>
      <c r="J20" s="9">
        <f t="shared" si="4"/>
        <v>0</v>
      </c>
    </row>
    <row r="21" spans="1:10" ht="31.5">
      <c r="A21" s="2" t="s">
        <v>12</v>
      </c>
      <c r="B21" s="9">
        <f t="shared" si="1"/>
        <v>295458</v>
      </c>
      <c r="C21" s="9">
        <v>295458</v>
      </c>
      <c r="D21" s="9"/>
      <c r="E21" s="9">
        <f t="shared" si="0"/>
        <v>3609</v>
      </c>
      <c r="F21" s="9">
        <v>3325</v>
      </c>
      <c r="G21" s="9">
        <v>284</v>
      </c>
      <c r="H21" s="9">
        <f t="shared" si="2"/>
        <v>299067</v>
      </c>
      <c r="I21" s="9">
        <f t="shared" si="3"/>
        <v>298783</v>
      </c>
      <c r="J21" s="9">
        <f t="shared" si="4"/>
        <v>284</v>
      </c>
    </row>
    <row r="22" spans="1:10">
      <c r="A22" s="2" t="s">
        <v>31</v>
      </c>
      <c r="B22" s="9">
        <f t="shared" si="1"/>
        <v>24271</v>
      </c>
      <c r="C22" s="9">
        <v>24271</v>
      </c>
      <c r="D22" s="9"/>
      <c r="E22" s="9"/>
      <c r="F22" s="9"/>
      <c r="G22" s="9"/>
      <c r="H22" s="9">
        <f>B22+E22</f>
        <v>24271</v>
      </c>
      <c r="I22" s="9">
        <f t="shared" si="3"/>
        <v>24271</v>
      </c>
      <c r="J22" s="9"/>
    </row>
    <row r="23" spans="1:10">
      <c r="A23" s="4" t="s">
        <v>8</v>
      </c>
      <c r="B23" s="9">
        <f t="shared" si="1"/>
        <v>224545</v>
      </c>
      <c r="C23" s="9">
        <v>224545</v>
      </c>
      <c r="D23" s="9"/>
      <c r="E23" s="9">
        <f t="shared" si="0"/>
        <v>4577</v>
      </c>
      <c r="F23" s="9"/>
      <c r="G23" s="9">
        <v>4577</v>
      </c>
      <c r="H23" s="9">
        <f t="shared" si="2"/>
        <v>229122</v>
      </c>
      <c r="I23" s="9">
        <f t="shared" si="3"/>
        <v>224545</v>
      </c>
      <c r="J23" s="9">
        <f t="shared" si="4"/>
        <v>4577</v>
      </c>
    </row>
    <row r="24" spans="1:10" ht="31.5">
      <c r="A24" s="4" t="s">
        <v>11</v>
      </c>
      <c r="B24" s="9">
        <f t="shared" si="1"/>
        <v>21500</v>
      </c>
      <c r="C24" s="9">
        <v>21500</v>
      </c>
      <c r="D24" s="9"/>
      <c r="E24" s="9">
        <f t="shared" si="0"/>
        <v>0</v>
      </c>
      <c r="F24" s="9"/>
      <c r="G24" s="9"/>
      <c r="H24" s="9">
        <f t="shared" si="2"/>
        <v>21500</v>
      </c>
      <c r="I24" s="9">
        <f t="shared" si="3"/>
        <v>21500</v>
      </c>
      <c r="J24" s="9">
        <f t="shared" si="4"/>
        <v>0</v>
      </c>
    </row>
    <row r="25" spans="1:10" ht="28.5" customHeight="1">
      <c r="A25" s="1" t="s">
        <v>32</v>
      </c>
      <c r="B25" s="9">
        <f t="shared" si="1"/>
        <v>1062</v>
      </c>
      <c r="C25" s="9">
        <v>1062</v>
      </c>
      <c r="D25" s="9"/>
      <c r="E25" s="9">
        <f t="shared" si="0"/>
        <v>0</v>
      </c>
      <c r="F25" s="9"/>
      <c r="G25" s="9"/>
      <c r="H25" s="9">
        <f t="shared" si="2"/>
        <v>1062</v>
      </c>
      <c r="I25" s="9">
        <f t="shared" si="3"/>
        <v>1062</v>
      </c>
      <c r="J25" s="9">
        <f t="shared" si="4"/>
        <v>0</v>
      </c>
    </row>
    <row r="26" spans="1:10">
      <c r="A26" s="1" t="s">
        <v>21</v>
      </c>
      <c r="B26" s="9">
        <f t="shared" si="1"/>
        <v>541725</v>
      </c>
      <c r="C26" s="9">
        <v>541725</v>
      </c>
      <c r="D26" s="9"/>
      <c r="E26" s="9">
        <f t="shared" si="0"/>
        <v>3901</v>
      </c>
      <c r="F26" s="9">
        <f>3901</f>
        <v>3901</v>
      </c>
      <c r="G26" s="9"/>
      <c r="H26" s="9">
        <f t="shared" si="2"/>
        <v>545626</v>
      </c>
      <c r="I26" s="9">
        <f t="shared" si="3"/>
        <v>545626</v>
      </c>
      <c r="J26" s="9">
        <f t="shared" si="4"/>
        <v>0</v>
      </c>
    </row>
    <row r="27" spans="1:10">
      <c r="A27" s="5" t="s">
        <v>9</v>
      </c>
      <c r="B27" s="10">
        <f>SUM(B7:B26)</f>
        <v>9516501</v>
      </c>
      <c r="C27" s="10">
        <f t="shared" ref="C27:J27" si="5">SUM(C7:C26)</f>
        <v>9516501</v>
      </c>
      <c r="D27" s="10">
        <f t="shared" si="5"/>
        <v>0</v>
      </c>
      <c r="E27" s="10">
        <f t="shared" si="5"/>
        <v>956521</v>
      </c>
      <c r="F27" s="10">
        <f t="shared" si="5"/>
        <v>60000</v>
      </c>
      <c r="G27" s="10">
        <f t="shared" si="5"/>
        <v>896521</v>
      </c>
      <c r="H27" s="10">
        <f t="shared" si="5"/>
        <v>10473022</v>
      </c>
      <c r="I27" s="10">
        <f t="shared" si="5"/>
        <v>9576501</v>
      </c>
      <c r="J27" s="10">
        <f t="shared" si="5"/>
        <v>896521</v>
      </c>
    </row>
  </sheetData>
  <customSheetViews>
    <customSheetView guid="{F8B77C5A-8CBD-4586-AE75-16892A36BF07}" showPageBreaks="1" printArea="1" hiddenRows="1" topLeftCell="A5">
      <selection activeCell="F22" sqref="F22"/>
      <pageMargins left="0.70866141732283472" right="0.70866141732283472" top="0.74803149606299213" bottom="0.74803149606299213" header="0.31496062992125984" footer="0.31496062992125984"/>
      <pageSetup paperSize="9" scale="80" orientation="landscape" r:id="rId1"/>
    </customSheetView>
    <customSheetView guid="{E71A010E-5DAC-4A5F-846F-322FF6FD14B7}" showPageBreaks="1" hiddenRows="1" topLeftCell="A9">
      <selection activeCell="F26" sqref="F26"/>
      <pageMargins left="0.70866141732283472" right="0.70866141732283472" top="0.74803149606299213" bottom="0.74803149606299213" header="0.31496062992125984" footer="0.31496062992125984"/>
      <pageSetup paperSize="9" scale="80" orientation="landscape" r:id="rId2"/>
    </customSheetView>
    <customSheetView guid="{5EDE98E9-D828-45A2-A55F-F6800D704801}" showPageBreaks="1" hiddenRows="1" topLeftCell="A9">
      <selection activeCell="C20" sqref="C20"/>
      <pageMargins left="0.70866141732283472" right="0.70866141732283472" top="0.74803149606299213" bottom="0.74803149606299213" header="0.31496062992125984" footer="0.31496062992125984"/>
      <pageSetup paperSize="9" scale="80" orientation="landscape" r:id="rId3"/>
    </customSheetView>
    <customSheetView guid="{8F04A36D-E240-43FF-94CF-723EF9D8198B}" showPageBreaks="1" printArea="1" hiddenRows="1" topLeftCell="A3">
      <selection activeCell="G12" sqref="G12"/>
      <pageMargins left="0.70866141732283472" right="0.70866141732283472" top="0.74803149606299213" bottom="0.74803149606299213" header="0.31496062992125984" footer="0.31496062992125984"/>
      <pageSetup paperSize="9" scale="80" orientation="landscape" r:id="rId4"/>
    </customSheetView>
    <customSheetView guid="{64CF68F5-50F5-482A-AC37-46961673D8B9}" hiddenRows="1" topLeftCell="A15">
      <selection activeCell="D33" sqref="D33"/>
      <pageMargins left="0.70866141732283472" right="0.70866141732283472" top="0.74803149606299213" bottom="0.74803149606299213" header="0.31496062992125984" footer="0.31496062992125984"/>
      <pageSetup paperSize="9" scale="80" orientation="landscape" r:id="rId5"/>
    </customSheetView>
    <customSheetView guid="{EE2A5D8B-96C6-44ED-AEAD-1FECA598A6AF}" showPageBreaks="1" hiddenRows="1" topLeftCell="A6">
      <selection activeCell="G21" sqref="G21"/>
      <pageMargins left="0.70866141732283472" right="0.70866141732283472" top="0.74803149606299213" bottom="0.74803149606299213" header="0.31496062992125984" footer="0.31496062992125984"/>
      <pageSetup paperSize="9" scale="80" orientation="landscape" r:id="rId6"/>
    </customSheetView>
    <customSheetView guid="{79212696-303C-47C4-826F-9DBD7241E46E}" hiddenRows="1" topLeftCell="A9">
      <selection activeCell="F27" sqref="F27"/>
      <pageMargins left="0.70866141732283472" right="0.70866141732283472" top="0.74803149606299213" bottom="0.74803149606299213" header="0.31496062992125984" footer="0.31496062992125984"/>
      <pageSetup paperSize="9" scale="80" orientation="landscape" r:id="rId7"/>
    </customSheetView>
    <customSheetView guid="{0DEBB072-2231-41D2-BD03-5E92719D90C0}" showPageBreaks="1" printArea="1" hiddenRows="1" topLeftCell="A3">
      <selection activeCell="F27" sqref="F27"/>
      <pageMargins left="0.70866141732283472" right="0.70866141732283472" top="0.74803149606299213" bottom="0.74803149606299213" header="0.31496062992125984" footer="0.31496062992125984"/>
      <pageSetup paperSize="9" scale="80" orientation="landscape" r:id="rId8"/>
    </customSheetView>
    <customSheetView guid="{7633AB95-500C-4063-B8C2-D747116712B2}" showPageBreaks="1" hiddenRows="1" topLeftCell="A3">
      <selection activeCell="F12" sqref="F12"/>
      <pageMargins left="0.70866141732283472" right="0.70866141732283472" top="0.74803149606299213" bottom="0.74803149606299213" header="0.31496062992125984" footer="0.31496062992125984"/>
      <pageSetup paperSize="9" scale="80" orientation="landscape" r:id="rId9"/>
    </customSheetView>
    <customSheetView guid="{7FD329C4-153F-4E17-B523-DFDD8B7FF4EA}" showPageBreaks="1" hiddenRows="1" topLeftCell="A6">
      <selection activeCell="G12" sqref="G12"/>
      <pageMargins left="0.70866141732283472" right="0.70866141732283472" top="0.74803149606299213" bottom="0.74803149606299213" header="0.31496062992125984" footer="0.31496062992125984"/>
      <pageSetup paperSize="9" scale="80" orientation="landscape" r:id="rId10"/>
    </customSheetView>
    <customSheetView guid="{0514D8E4-DE25-4E7D-A1F3-DA07E44AFB5A}" showPageBreaks="1" printArea="1" hiddenRows="1" topLeftCell="A3">
      <selection activeCell="G22" sqref="G22"/>
      <pageMargins left="0.70866141732283472" right="0.70866141732283472" top="0.74803149606299213" bottom="0.74803149606299213" header="0.31496062992125984" footer="0.31496062992125984"/>
      <pageSetup paperSize="9" scale="80" orientation="landscape" r:id="rId11"/>
    </customSheetView>
    <customSheetView guid="{5300219C-FCC1-4A0A-A022-E0C2215D2033}" showPageBreaks="1" printArea="1" hiddenRows="1" topLeftCell="A15">
      <selection activeCell="D31" sqref="D31"/>
      <pageMargins left="0.70866141732283472" right="0.70866141732283472" top="0.74803149606299213" bottom="0.74803149606299213" header="0.31496062992125984" footer="0.31496062992125984"/>
      <pageSetup paperSize="9" scale="80" orientation="landscape" r:id="rId12"/>
    </customSheetView>
  </customSheetViews>
  <mergeCells count="5">
    <mergeCell ref="B5:D5"/>
    <mergeCell ref="E5:G5"/>
    <mergeCell ref="H5:J5"/>
    <mergeCell ref="A5:A6"/>
    <mergeCell ref="A3:J3"/>
  </mergeCells>
  <pageMargins left="0.70866141732283472" right="0.70866141732283472" top="0.74803149606299213" bottom="0.74803149606299213" header="0.31496062992125984" footer="0.31496062992125984"/>
  <pageSetup paperSize="9" scale="80" orientation="landscape"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2023</vt:lpstr>
      <vt:lpstr>2024</vt:lpstr>
      <vt:lpstr>2025</vt:lpstr>
      <vt:lpstr>'2023'!Область_печати</vt:lpstr>
      <vt:lpstr>'2024'!Область_печати</vt:lpstr>
      <vt:lpstr>'2025'!Область_печати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Петрунькина</dc:creator>
  <cp:lastModifiedBy>liliya</cp:lastModifiedBy>
  <cp:lastPrinted>2022-11-19T11:06:24Z</cp:lastPrinted>
  <dcterms:created xsi:type="dcterms:W3CDTF">2012-10-02T06:05:32Z</dcterms:created>
  <dcterms:modified xsi:type="dcterms:W3CDTF">2022-11-19T11:06:36Z</dcterms:modified>
</cp:coreProperties>
</file>