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1140" windowWidth="15480" windowHeight="105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Лист1!$12:$12</definedName>
    <definedName name="_xlnm.Print_Area" localSheetId="0">Лист1!$A$1:$F$77</definedName>
  </definedNames>
  <calcPr calcId="145621"/>
</workbook>
</file>

<file path=xl/calcChain.xml><?xml version="1.0" encoding="utf-8"?>
<calcChain xmlns="http://schemas.openxmlformats.org/spreadsheetml/2006/main">
  <c r="E68" i="1" l="1"/>
  <c r="D68" i="1"/>
  <c r="F66" i="1"/>
  <c r="E64" i="1"/>
  <c r="D64" i="1"/>
  <c r="F62" i="1"/>
  <c r="F60" i="1"/>
  <c r="F59" i="1"/>
  <c r="E58" i="1"/>
  <c r="F58" i="1" s="1"/>
  <c r="D58" i="1"/>
  <c r="F56" i="1"/>
  <c r="F55" i="1"/>
  <c r="E54" i="1"/>
  <c r="F54" i="1" s="1"/>
  <c r="D54" i="1"/>
  <c r="F52" i="1"/>
  <c r="E51" i="1"/>
  <c r="D51" i="1"/>
  <c r="F49" i="1"/>
  <c r="F47" i="1"/>
  <c r="E45" i="1"/>
  <c r="D45" i="1"/>
  <c r="E41" i="1"/>
  <c r="F39" i="1"/>
  <c r="F38" i="1"/>
  <c r="F37" i="1"/>
  <c r="E36" i="1"/>
  <c r="D36" i="1"/>
  <c r="F34" i="1"/>
  <c r="F33" i="1"/>
  <c r="E32" i="1"/>
  <c r="D32" i="1"/>
  <c r="F30" i="1"/>
  <c r="F29" i="1"/>
  <c r="F27" i="1"/>
  <c r="E26" i="1"/>
  <c r="D26" i="1"/>
  <c r="F26" i="1" s="1"/>
  <c r="F24" i="1"/>
  <c r="F23" i="1"/>
  <c r="F22" i="1"/>
  <c r="F21" i="1"/>
  <c r="F20" i="1"/>
  <c r="E20" i="1"/>
  <c r="D20" i="1"/>
  <c r="E19" i="1"/>
  <c r="D19" i="1"/>
  <c r="F17" i="1"/>
  <c r="E16" i="1"/>
  <c r="D16" i="1"/>
  <c r="F14" i="1"/>
  <c r="F19" i="1" l="1"/>
  <c r="F32" i="1"/>
  <c r="F36" i="1"/>
  <c r="F45" i="1"/>
  <c r="F51" i="1"/>
  <c r="F64" i="1"/>
  <c r="F16" i="1"/>
  <c r="D69" i="1"/>
  <c r="E69" i="1" l="1"/>
  <c r="F70" i="1" l="1"/>
  <c r="F71" i="1"/>
  <c r="F72" i="1"/>
  <c r="F73" i="1"/>
  <c r="D77" i="1" l="1"/>
  <c r="F68" i="1"/>
  <c r="F69" i="1"/>
  <c r="E77" i="1"/>
  <c r="F77" i="1" l="1"/>
</calcChain>
</file>

<file path=xl/sharedStrings.xml><?xml version="1.0" encoding="utf-8"?>
<sst xmlns="http://schemas.openxmlformats.org/spreadsheetml/2006/main" count="112" uniqueCount="112">
  <si>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</si>
  <si>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</si>
  <si>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</si>
  <si>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</si>
  <si>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</si>
  <si>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вменённый доход для отдельных видов деятельности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</si>
  <si>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</si>
  <si>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</si>
  <si>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</si>
  <si>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</si>
  <si>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</si>
  <si>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</si>
  <si>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</si>
  <si>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</si>
  <si>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</si>
  <si>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</si>
  <si>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</si>
  <si>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</si>
  <si>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</si>
  <si>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</si>
  <si>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</si>
  <si>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</si>
  <si>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1 05 02000 02 0000 110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</si>
  <si>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</si>
  <si>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</si>
  <si>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</si>
  <si>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</si>
  <si>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</si>
  <si>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</si>
  <si>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</si>
  <si>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</si>
  <si>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</si>
  <si>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</si>
  <si>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</si>
  <si>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</si>
  <si>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</si>
  <si>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</si>
  <si>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тыс.руб.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</si>
  <si>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</si>
  <si>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</si>
  <si>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</si>
  <si>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</si>
  <si>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</si>
  <si>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</si>
  <si>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</si>
  <si>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</si>
  <si>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</si>
  <si>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Доходы от оказания платных услуг (работ)</t>
  </si>
  <si>
    <t>1 13 00000 00 0000 000</t>
  </si>
  <si>
    <t>1 13 01000 00 0000 130</t>
  </si>
  <si>
    <t>1 03 02000 01 0000 110</t>
  </si>
  <si>
    <t>Акцизы по подакцизным товарам (продукции), производимым на территории Российской Федерации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</si>
  <si>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</si>
  <si>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</si>
  <si>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</si>
  <si>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</si>
  <si>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</si>
  <si>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</si>
  <si>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</si>
  <si>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</si>
  <si>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ИТОГО ДОХОДОВ</t>
  </si>
  <si>
    <t>1 17 00000 00 0000 000</t>
  </si>
  <si>
    <t>ПРОЧИЕ НЕНАЛОГОВЫЕ ДОХОДЫ</t>
  </si>
  <si>
    <t>Налог, взимаемый в связи с применением упрощенной системы налогообложения</t>
  </si>
  <si>
    <t>1 05 01000 00 0000 110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</si>
  <si>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</si>
  <si>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</si>
  <si>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</si>
  <si>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</si>
  <si>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1 13 02000 00 0000 130</t>
  </si>
  <si>
    <t>Доходы от компенсации затрат государства</t>
  </si>
  <si>
    <t>Возврат остатков субсидий, субвенций и иных межбюджетных трансфертов, имеющих целевое назначение, прошлых лет</t>
  </si>
  <si>
    <t xml:space="preserve">Отчёт об исполнении бюджета городского округа </t>
  </si>
  <si>
    <t xml:space="preserve">Исполнение доходов бюджета </t>
  </si>
  <si>
    <t>Кассовое исполнение</t>
  </si>
  <si>
    <t>% исполнения</t>
  </si>
  <si>
    <t>2 18 00000 00 0000 000</t>
  </si>
  <si>
    <t>2 19 00000 00 0000 000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</si>
  <si>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</si>
  <si>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</si>
  <si>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</si>
  <si>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</si>
  <si>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</si>
  <si>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</si>
  <si>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</si>
  <si>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</si>
  <si>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</si>
  <si>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</si>
  <si>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ОКАЗАНИЯ ПЛАТНЫХ УСЛУГ (РАБОТ) И КОМПЕНСАЦИИ ЗАТРАТ ГОСУДАРСТВА 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</si>
  <si>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</si>
  <si>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1 14 06000 00 0000 420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</si>
  <si>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казённых)</t>
  </si>
  <si>
    <t>1 17 01000 00 0000 180</t>
  </si>
  <si>
    <t>Невыясненные поступления</t>
  </si>
  <si>
    <t>1 17 05040 04 0000 180</t>
  </si>
  <si>
    <t>Прочие неналоговые доходы бюджетов городских округов</t>
  </si>
  <si>
    <t>2 02 10000 00 0000 150</t>
  </si>
  <si>
    <t>2 02 20000 00 0000 150</t>
  </si>
  <si>
    <t>Утвержденный план</t>
  </si>
  <si>
    <t xml:space="preserve"> 1 05 04010 02 0000 110</t>
  </si>
  <si>
    <t>Утверждён постановлением администрации</t>
  </si>
  <si>
    <t>городского округа Тольятти</t>
  </si>
  <si>
    <t>от _________ № _________</t>
  </si>
  <si>
    <t>ЗАДОЛЖЕННОСТЬ И ПЕРЕРАСЧЁТЫ ПО ОТМЕНЁННЫМ НАЛОГАМ, СБОРАМ И ИНЫМ ОБЯЗАТЕЛЬНЫМ ПЛАТЕЖАМ</t>
  </si>
  <si>
    <t>1 09 00000 00 0000 000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</si>
  <si>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</si>
  <si>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Тольятти за I полугодие 2023 года</t>
  </si>
  <si>
    <t xml:space="preserve">городского округа Тольятти за I полугодие 2023 года </t>
  </si>
  <si>
    <t>Налог на рекламу,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</si>
  <si>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Прочие местные налоги и сборы,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</si>
  <si>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1 09 07010 00 0000 110</t>
  </si>
  <si>
    <t>1 09 07050 00 0000 110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</si>
</sst>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3"/>
      <color theme="8" tint="0.59999389629810485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13"/>
      <color theme="8" tint="0.3999755851924192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7030A0"/>
      <name val="Times New Roman"/>
      <family val="1"/>
      <charset val="204"/>
    </font>
    <font>
      <sz val="13"/>
      <color theme="9" tint="0.3999755851924192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rgb="FF92D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3" fontId="1" fillId="0" borderId="0" xfId="0" applyNumberFormat="1" applyFont="1"/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/>
    <xf numFmtId="0" fontId="1" fillId="2" borderId="1" xfId="0" applyFont="1" applyFill="1" applyBorder="1" applyAlignment="1">
      <alignment horizontal="left" wrapText="1"/>
    </xf>
    <xf numFmtId="3" fontId="10" fillId="0" borderId="0" xfId="0" applyNumberFormat="1" applyFont="1" applyBorder="1" applyAlignment="1">
      <alignment horizontal="center" wrapText="1"/>
    </xf>
    <xf numFmtId="0" fontId="1" fillId="0" borderId="0" xfId="0" applyFont="1" applyBorder="1"/>
    <xf numFmtId="3" fontId="1" fillId="0" borderId="0" xfId="0" applyNumberFormat="1" applyFont="1" applyBorder="1"/>
    <xf numFmtId="3" fontId="6" fillId="0" borderId="0" xfId="0" applyNumberFormat="1" applyFont="1" applyBorder="1"/>
    <xf numFmtId="3" fontId="13" fillId="0" borderId="0" xfId="0" applyNumberFormat="1" applyFont="1" applyBorder="1"/>
    <xf numFmtId="3" fontId="13" fillId="0" borderId="0" xfId="0" applyNumberFormat="1" applyFont="1"/>
    <xf numFmtId="0" fontId="1" fillId="0" borderId="0" xfId="0" applyFont="1" applyAlignment="1">
      <alignment wrapText="1"/>
    </xf>
    <xf numFmtId="3" fontId="6" fillId="0" borderId="0" xfId="0" applyNumberFormat="1" applyFont="1"/>
    <xf numFmtId="3" fontId="14" fillId="0" borderId="0" xfId="0" applyNumberFormat="1" applyFont="1"/>
    <xf numFmtId="0" fontId="1" fillId="0" borderId="0" xfId="0" applyFont="1" applyAlignment="1">
      <alignment vertical="center"/>
    </xf>
    <xf numFmtId="0" fontId="14" fillId="0" borderId="0" xfId="0" applyFont="1"/>
    <xf numFmtId="3" fontId="8" fillId="0" borderId="0" xfId="0" applyNumberFormat="1" applyFont="1" applyBorder="1"/>
    <xf numFmtId="0" fontId="1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9" fillId="0" borderId="0" xfId="0" applyNumberFormat="1" applyFont="1" applyBorder="1"/>
    <xf numFmtId="3" fontId="9" fillId="2" borderId="0" xfId="0" applyNumberFormat="1" applyFont="1" applyFill="1" applyBorder="1"/>
    <xf numFmtId="3" fontId="12" fillId="0" borderId="0" xfId="0" applyNumberFormat="1" applyFont="1" applyBorder="1" applyAlignment="1">
      <alignment horizontal="center" wrapText="1"/>
    </xf>
    <xf numFmtId="3" fontId="11" fillId="0" borderId="0" xfId="0" applyNumberFormat="1" applyFont="1" applyBorder="1"/>
    <xf numFmtId="0" fontId="16" fillId="0" borderId="0" xfId="0" applyFont="1" applyFill="1"/>
    <xf numFmtId="3" fontId="16" fillId="0" borderId="0" xfId="0" applyNumberFormat="1" applyFont="1" applyFill="1" applyAlignment="1">
      <alignment horizontal="center" vertical="center" wrapText="1"/>
    </xf>
    <xf numFmtId="164" fontId="16" fillId="0" borderId="0" xfId="0" applyNumberFormat="1" applyFont="1" applyFill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3" fontId="19" fillId="0" borderId="0" xfId="0" applyNumberFormat="1" applyFont="1"/>
    <xf numFmtId="3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3" fontId="7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wrapText="1"/>
    </xf>
    <xf numFmtId="0" fontId="1" fillId="2" borderId="0" xfId="0" applyFont="1" applyFill="1"/>
    <xf numFmtId="0" fontId="1" fillId="2" borderId="0" xfId="0" applyFont="1" applyFill="1" applyBorder="1"/>
    <xf numFmtId="3" fontId="6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3" fontId="1" fillId="0" borderId="1" xfId="0" applyNumberFormat="1" applyFont="1" applyBorder="1" applyAlignment="1">
      <alignment wrapText="1"/>
    </xf>
    <xf numFmtId="3" fontId="1" fillId="0" borderId="1" xfId="0" applyNumberFormat="1" applyFont="1" applyBorder="1"/>
    <xf numFmtId="164" fontId="1" fillId="0" borderId="1" xfId="0" applyNumberFormat="1" applyFont="1" applyBorder="1"/>
    <xf numFmtId="0" fontId="2" fillId="2" borderId="1" xfId="0" applyFont="1" applyFill="1" applyBorder="1"/>
    <xf numFmtId="3" fontId="3" fillId="2" borderId="1" xfId="0" applyNumberFormat="1" applyFont="1" applyFill="1" applyBorder="1"/>
    <xf numFmtId="164" fontId="3" fillId="2" borderId="1" xfId="0" applyNumberFormat="1" applyFont="1" applyFill="1" applyBorder="1"/>
    <xf numFmtId="0" fontId="1" fillId="2" borderId="1" xfId="0" applyFont="1" applyFill="1" applyBorder="1"/>
    <xf numFmtId="3" fontId="3" fillId="0" borderId="1" xfId="0" applyNumberFormat="1" applyFont="1" applyBorder="1"/>
    <xf numFmtId="164" fontId="3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3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/>
    <xf numFmtId="0" fontId="2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wrapText="1"/>
    </xf>
    <xf numFmtId="0" fontId="17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11</xdr:row>
      <xdr:rowOff>304800</xdr:rowOff>
    </xdr:from>
    <xdr:to>
      <xdr:col>3</xdr:col>
      <xdr:colOff>0</xdr:colOff>
      <xdr:row>11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304800</xdr:rowOff>
    </xdr:from>
    <xdr:to>
      <xdr:col>3</xdr:col>
      <xdr:colOff>0</xdr:colOff>
      <xdr:row>11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304800</xdr:rowOff>
    </xdr:from>
    <xdr:to>
      <xdr:col>3</xdr:col>
      <xdr:colOff>0</xdr:colOff>
      <xdr:row>11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0"/>
  <sheetViews>
    <sheetView showZeros="0" tabSelected="1" view="pageBreakPreview" topLeftCell="A62" zoomScaleNormal="100" zoomScaleSheetLayoutView="100" workbookViewId="0">
      <selection activeCell="D79" sqref="D79:D81"/>
    </sheetView>
  </sheetViews>
  <sheetFormatPr defaultRowHeight="16.5" x14ac:dyDescent="0.25"/>
  <cols>
    <col min="1" max="1" width="0.42578125" style="1" customWidth="1"/>
    <col min="2" max="2" width="25.85546875" style="1" customWidth="1"/>
    <col min="3" max="3" width="71" style="1" customWidth="1"/>
    <col min="4" max="4" width="16.42578125" style="2" customWidth="1"/>
    <col min="5" max="5" width="12.85546875" style="2" customWidth="1"/>
    <col min="6" max="6" width="12.7109375" style="2" customWidth="1"/>
    <col min="7" max="7" width="15.140625" style="13" customWidth="1"/>
    <col min="8" max="8" width="15.42578125" style="13" customWidth="1"/>
    <col min="9" max="9" width="12.7109375" style="13" customWidth="1"/>
    <col min="10" max="10" width="13.5703125" style="13" customWidth="1"/>
    <col min="11" max="11" width="12" style="13" customWidth="1"/>
    <col min="12" max="12" width="12.7109375" style="13" customWidth="1"/>
    <col min="13" max="16384" width="9.140625" style="1"/>
  </cols>
  <sheetData>
    <row r="1" spans="2:6" x14ac:dyDescent="0.25">
      <c r="D1" s="40"/>
      <c r="E1" s="40"/>
      <c r="F1" s="41" t="s">
        <v>100</v>
      </c>
    </row>
    <row r="2" spans="2:6" x14ac:dyDescent="0.25">
      <c r="D2" s="42"/>
      <c r="E2" s="40"/>
      <c r="F2" s="41" t="s">
        <v>101</v>
      </c>
    </row>
    <row r="3" spans="2:6" x14ac:dyDescent="0.25">
      <c r="D3" s="42"/>
      <c r="E3" s="40"/>
      <c r="F3" s="41" t="s">
        <v>102</v>
      </c>
    </row>
    <row r="4" spans="2:6" x14ac:dyDescent="0.25">
      <c r="D4" s="4"/>
      <c r="E4" s="4"/>
      <c r="F4" s="5"/>
    </row>
    <row r="5" spans="2:6" ht="22.5" x14ac:dyDescent="0.3">
      <c r="B5" s="81" t="s">
        <v>72</v>
      </c>
      <c r="C5" s="81"/>
      <c r="D5" s="81"/>
      <c r="E5" s="81"/>
      <c r="F5" s="81"/>
    </row>
    <row r="6" spans="2:6" ht="22.5" customHeight="1" x14ac:dyDescent="0.3">
      <c r="B6" s="81" t="s">
        <v>106</v>
      </c>
      <c r="C6" s="81"/>
      <c r="D6" s="81"/>
      <c r="E6" s="81"/>
      <c r="F6" s="81"/>
    </row>
    <row r="7" spans="2:6" x14ac:dyDescent="0.25">
      <c r="B7" s="30"/>
      <c r="C7" s="30"/>
      <c r="D7" s="31"/>
      <c r="E7" s="31"/>
      <c r="F7" s="32"/>
    </row>
    <row r="8" spans="2:6" ht="20.25" x14ac:dyDescent="0.3">
      <c r="B8" s="82" t="s">
        <v>73</v>
      </c>
      <c r="C8" s="82"/>
      <c r="D8" s="82"/>
      <c r="E8" s="82"/>
      <c r="F8" s="82"/>
    </row>
    <row r="9" spans="2:6" ht="20.25" x14ac:dyDescent="0.3">
      <c r="B9" s="80" t="s">
        <v>107</v>
      </c>
      <c r="C9" s="80"/>
      <c r="D9" s="80"/>
      <c r="E9" s="80"/>
      <c r="F9" s="80"/>
    </row>
    <row r="10" spans="2:6" x14ac:dyDescent="0.25">
      <c r="B10" s="79"/>
      <c r="C10" s="79"/>
      <c r="D10" s="79"/>
      <c r="E10" s="79"/>
      <c r="F10" s="79"/>
    </row>
    <row r="11" spans="2:6" x14ac:dyDescent="0.25">
      <c r="D11" s="3"/>
      <c r="F11" s="3" t="s">
        <v>37</v>
      </c>
    </row>
    <row r="12" spans="2:6" ht="33" customHeight="1" x14ac:dyDescent="0.25">
      <c r="B12" s="8" t="s">
        <v>0</v>
      </c>
      <c r="C12" s="9" t="s">
        <v>1</v>
      </c>
      <c r="D12" s="33" t="s">
        <v>98</v>
      </c>
      <c r="E12" s="33" t="s">
        <v>74</v>
      </c>
      <c r="F12" s="34" t="s">
        <v>75</v>
      </c>
    </row>
    <row r="13" spans="2:6" x14ac:dyDescent="0.25">
      <c r="B13" s="10"/>
      <c r="C13" s="6"/>
      <c r="D13" s="7"/>
      <c r="E13" s="7"/>
      <c r="F13" s="7"/>
    </row>
    <row r="14" spans="2:6" x14ac:dyDescent="0.25">
      <c r="B14" s="55" t="s">
        <v>18</v>
      </c>
      <c r="C14" s="55" t="s">
        <v>41</v>
      </c>
      <c r="D14" s="56">
        <v>8316495</v>
      </c>
      <c r="E14" s="56">
        <v>3545618</v>
      </c>
      <c r="F14" s="57">
        <f>E14/D14*100</f>
        <v>42.633561374112531</v>
      </c>
    </row>
    <row r="15" spans="2:6" x14ac:dyDescent="0.25">
      <c r="B15" s="55"/>
      <c r="C15" s="55"/>
      <c r="D15" s="58"/>
      <c r="E15" s="58"/>
      <c r="F15" s="59"/>
    </row>
    <row r="16" spans="2:6" x14ac:dyDescent="0.25">
      <c r="B16" s="55" t="s">
        <v>19</v>
      </c>
      <c r="C16" s="55" t="s">
        <v>2</v>
      </c>
      <c r="D16" s="56">
        <f>D17</f>
        <v>4980620</v>
      </c>
      <c r="E16" s="56">
        <f>E17</f>
        <v>2286531</v>
      </c>
      <c r="F16" s="57">
        <f>E16/D16*100</f>
        <v>45.908561584702305</v>
      </c>
    </row>
    <row r="17" spans="2:6" x14ac:dyDescent="0.25">
      <c r="B17" s="60" t="s">
        <v>20</v>
      </c>
      <c r="C17" s="60" t="s">
        <v>3</v>
      </c>
      <c r="D17" s="58">
        <v>4980620</v>
      </c>
      <c r="E17" s="58">
        <v>2286531</v>
      </c>
      <c r="F17" s="59">
        <f>E17/D17*100</f>
        <v>45.908561584702305</v>
      </c>
    </row>
    <row r="18" spans="2:6" ht="15" customHeight="1" x14ac:dyDescent="0.25">
      <c r="B18" s="60"/>
      <c r="C18" s="6"/>
      <c r="D18" s="7"/>
      <c r="E18" s="7"/>
      <c r="F18" s="61"/>
    </row>
    <row r="19" spans="2:6" ht="57.75" customHeight="1" x14ac:dyDescent="0.25">
      <c r="B19" s="55" t="s">
        <v>42</v>
      </c>
      <c r="C19" s="8" t="s">
        <v>43</v>
      </c>
      <c r="D19" s="56">
        <f>D20</f>
        <v>62822</v>
      </c>
      <c r="E19" s="56">
        <f>E20</f>
        <v>32363</v>
      </c>
      <c r="F19" s="57">
        <f t="shared" ref="F19:F24" si="0">E19/D19*100</f>
        <v>51.515392696825955</v>
      </c>
    </row>
    <row r="20" spans="2:6" ht="33" x14ac:dyDescent="0.25">
      <c r="B20" s="60" t="s">
        <v>50</v>
      </c>
      <c r="C20" s="62" t="s">
        <v>51</v>
      </c>
      <c r="D20" s="58">
        <f>D21+D22+D23+D24</f>
        <v>62822</v>
      </c>
      <c r="E20" s="58">
        <f>E21+E22+E23+E24</f>
        <v>32363</v>
      </c>
      <c r="F20" s="59">
        <f t="shared" si="0"/>
        <v>51.515392696825955</v>
      </c>
    </row>
    <row r="21" spans="2:6" ht="82.5" x14ac:dyDescent="0.25">
      <c r="B21" s="63" t="s">
        <v>78</v>
      </c>
      <c r="C21" s="64" t="s">
        <v>79</v>
      </c>
      <c r="D21" s="58">
        <v>30952</v>
      </c>
      <c r="E21" s="58">
        <v>16683</v>
      </c>
      <c r="F21" s="59">
        <f t="shared" si="0"/>
        <v>53.899586456448688</v>
      </c>
    </row>
    <row r="22" spans="2:6" ht="90" customHeight="1" x14ac:dyDescent="0.25">
      <c r="B22" s="63" t="s">
        <v>80</v>
      </c>
      <c r="C22" s="64" t="s">
        <v>81</v>
      </c>
      <c r="D22" s="58">
        <v>183</v>
      </c>
      <c r="E22" s="58">
        <v>87</v>
      </c>
      <c r="F22" s="59">
        <f t="shared" si="0"/>
        <v>47.540983606557376</v>
      </c>
    </row>
    <row r="23" spans="2:6" ht="73.5" customHeight="1" x14ac:dyDescent="0.25">
      <c r="B23" s="60" t="s">
        <v>82</v>
      </c>
      <c r="C23" s="65" t="s">
        <v>83</v>
      </c>
      <c r="D23" s="58">
        <v>35323</v>
      </c>
      <c r="E23" s="58">
        <v>17674</v>
      </c>
      <c r="F23" s="59">
        <f t="shared" si="0"/>
        <v>50.035387707725846</v>
      </c>
    </row>
    <row r="24" spans="2:6" ht="70.5" customHeight="1" x14ac:dyDescent="0.25">
      <c r="B24" s="63" t="s">
        <v>84</v>
      </c>
      <c r="C24" s="64" t="s">
        <v>85</v>
      </c>
      <c r="D24" s="58">
        <v>-3636</v>
      </c>
      <c r="E24" s="58">
        <v>-2081</v>
      </c>
      <c r="F24" s="59">
        <f t="shared" si="0"/>
        <v>57.233223322332236</v>
      </c>
    </row>
    <row r="25" spans="2:6" x14ac:dyDescent="0.25">
      <c r="B25" s="55"/>
      <c r="C25" s="65"/>
      <c r="D25" s="7"/>
      <c r="E25" s="7"/>
      <c r="F25" s="61"/>
    </row>
    <row r="26" spans="2:6" x14ac:dyDescent="0.25">
      <c r="B26" s="55" t="s">
        <v>21</v>
      </c>
      <c r="C26" s="8" t="s">
        <v>4</v>
      </c>
      <c r="D26" s="56">
        <f>D27+D28+D29+D30</f>
        <v>693245</v>
      </c>
      <c r="E26" s="56">
        <f>E27+E28+E29+E30</f>
        <v>378987</v>
      </c>
      <c r="F26" s="57">
        <f>E26/D26*100</f>
        <v>54.668551522189127</v>
      </c>
    </row>
    <row r="27" spans="2:6" ht="33" x14ac:dyDescent="0.25">
      <c r="B27" s="66" t="s">
        <v>64</v>
      </c>
      <c r="C27" s="66" t="s">
        <v>63</v>
      </c>
      <c r="D27" s="58">
        <v>625954</v>
      </c>
      <c r="E27" s="58">
        <v>359931</v>
      </c>
      <c r="F27" s="59">
        <f>E27/D27*100</f>
        <v>57.50119018330421</v>
      </c>
    </row>
    <row r="28" spans="2:6" ht="33" x14ac:dyDescent="0.25">
      <c r="B28" s="60" t="s">
        <v>22</v>
      </c>
      <c r="C28" s="62" t="s">
        <v>5</v>
      </c>
      <c r="D28" s="58">
        <v>0</v>
      </c>
      <c r="E28" s="58">
        <v>-5045</v>
      </c>
      <c r="F28" s="59"/>
    </row>
    <row r="29" spans="2:6" x14ac:dyDescent="0.25">
      <c r="B29" s="60" t="s">
        <v>44</v>
      </c>
      <c r="C29" s="60" t="s">
        <v>45</v>
      </c>
      <c r="D29" s="58">
        <v>4730</v>
      </c>
      <c r="E29" s="58">
        <v>4269</v>
      </c>
      <c r="F29" s="59">
        <f t="shared" ref="F29" si="1">E29/D29*100</f>
        <v>90.253699788583504</v>
      </c>
    </row>
    <row r="30" spans="2:6" ht="33" x14ac:dyDescent="0.25">
      <c r="B30" s="60" t="s">
        <v>99</v>
      </c>
      <c r="C30" s="62" t="s">
        <v>46</v>
      </c>
      <c r="D30" s="58">
        <v>62561</v>
      </c>
      <c r="E30" s="58">
        <v>19832</v>
      </c>
      <c r="F30" s="59">
        <f>E30/D30*100</f>
        <v>31.700260545707387</v>
      </c>
    </row>
    <row r="31" spans="2:6" x14ac:dyDescent="0.25">
      <c r="B31" s="60"/>
      <c r="C31" s="65"/>
      <c r="D31" s="67"/>
      <c r="E31" s="67"/>
      <c r="F31" s="68"/>
    </row>
    <row r="32" spans="2:6" x14ac:dyDescent="0.25">
      <c r="B32" s="55" t="s">
        <v>23</v>
      </c>
      <c r="C32" s="8" t="s">
        <v>6</v>
      </c>
      <c r="D32" s="56">
        <f>D33+D34</f>
        <v>1468955</v>
      </c>
      <c r="E32" s="56">
        <f>E33+E34</f>
        <v>286456</v>
      </c>
      <c r="F32" s="57">
        <f>E32/D32*100</f>
        <v>19.500665439036595</v>
      </c>
    </row>
    <row r="33" spans="2:6" x14ac:dyDescent="0.25">
      <c r="B33" s="60" t="s">
        <v>24</v>
      </c>
      <c r="C33" s="62" t="s">
        <v>7</v>
      </c>
      <c r="D33" s="58">
        <v>828741</v>
      </c>
      <c r="E33" s="58">
        <v>44647</v>
      </c>
      <c r="F33" s="59">
        <f>E33/D33*100</f>
        <v>5.3873284898418206</v>
      </c>
    </row>
    <row r="34" spans="2:6" x14ac:dyDescent="0.25">
      <c r="B34" s="60" t="s">
        <v>25</v>
      </c>
      <c r="C34" s="60" t="s">
        <v>8</v>
      </c>
      <c r="D34" s="58">
        <v>640214</v>
      </c>
      <c r="E34" s="58">
        <v>241809</v>
      </c>
      <c r="F34" s="59">
        <f>E34/D34*100</f>
        <v>37.77002689725623</v>
      </c>
    </row>
    <row r="35" spans="2:6" x14ac:dyDescent="0.25">
      <c r="B35" s="60"/>
      <c r="C35" s="6"/>
      <c r="D35" s="7"/>
      <c r="E35" s="7"/>
      <c r="F35" s="61"/>
    </row>
    <row r="36" spans="2:6" x14ac:dyDescent="0.25">
      <c r="B36" s="55" t="s">
        <v>26</v>
      </c>
      <c r="C36" s="55" t="s">
        <v>9</v>
      </c>
      <c r="D36" s="56">
        <f>D37+D38+D39</f>
        <v>164276</v>
      </c>
      <c r="E36" s="56">
        <f>E37+E38+E39</f>
        <v>80027</v>
      </c>
      <c r="F36" s="57">
        <f>E36/D36*100</f>
        <v>48.714967493730065</v>
      </c>
    </row>
    <row r="37" spans="2:6" ht="38.25" customHeight="1" x14ac:dyDescent="0.25">
      <c r="B37" s="60" t="s">
        <v>27</v>
      </c>
      <c r="C37" s="62" t="s">
        <v>10</v>
      </c>
      <c r="D37" s="58">
        <v>114322</v>
      </c>
      <c r="E37" s="58">
        <v>50834</v>
      </c>
      <c r="F37" s="59">
        <f>E37/D37*100</f>
        <v>44.465632161788633</v>
      </c>
    </row>
    <row r="38" spans="2:6" ht="70.5" customHeight="1" x14ac:dyDescent="0.25">
      <c r="B38" s="62" t="s">
        <v>52</v>
      </c>
      <c r="C38" s="65" t="s">
        <v>53</v>
      </c>
      <c r="D38" s="58">
        <v>3621</v>
      </c>
      <c r="E38" s="58">
        <v>3515</v>
      </c>
      <c r="F38" s="59">
        <f>E38/D38*100</f>
        <v>97.072631869649271</v>
      </c>
    </row>
    <row r="39" spans="2:6" ht="37.5" customHeight="1" x14ac:dyDescent="0.25">
      <c r="B39" s="60" t="s">
        <v>28</v>
      </c>
      <c r="C39" s="62" t="s">
        <v>11</v>
      </c>
      <c r="D39" s="58">
        <v>46333</v>
      </c>
      <c r="E39" s="58">
        <v>25678</v>
      </c>
      <c r="F39" s="59">
        <f>E39/D39*100</f>
        <v>55.420542593831613</v>
      </c>
    </row>
    <row r="40" spans="2:6" x14ac:dyDescent="0.25">
      <c r="B40" s="60"/>
      <c r="C40" s="62"/>
      <c r="D40" s="58"/>
      <c r="E40" s="58"/>
      <c r="F40" s="59"/>
    </row>
    <row r="41" spans="2:6" ht="49.5" x14ac:dyDescent="0.25">
      <c r="B41" s="69" t="s">
        <v>104</v>
      </c>
      <c r="C41" s="44" t="s">
        <v>103</v>
      </c>
      <c r="D41" s="70"/>
      <c r="E41" s="53">
        <f>E42+E43</f>
        <v>3</v>
      </c>
      <c r="F41" s="71"/>
    </row>
    <row r="42" spans="2:6" ht="54" customHeight="1" x14ac:dyDescent="0.25">
      <c r="B42" s="72" t="s">
        <v>110</v>
      </c>
      <c r="C42" s="11" t="s">
        <v>108</v>
      </c>
      <c r="D42" s="70"/>
      <c r="E42" s="53">
        <v>4</v>
      </c>
      <c r="F42" s="71"/>
    </row>
    <row r="43" spans="2:6" ht="66" x14ac:dyDescent="0.25">
      <c r="B43" s="72" t="s">
        <v>111</v>
      </c>
      <c r="C43" s="11" t="s">
        <v>109</v>
      </c>
      <c r="D43" s="70"/>
      <c r="E43" s="53">
        <v>-1</v>
      </c>
      <c r="F43" s="71"/>
    </row>
    <row r="44" spans="2:6" x14ac:dyDescent="0.25">
      <c r="B44" s="60"/>
      <c r="C44" s="65"/>
      <c r="D44" s="73"/>
      <c r="E44" s="73"/>
      <c r="F44" s="74"/>
    </row>
    <row r="45" spans="2:6" ht="53.25" customHeight="1" x14ac:dyDescent="0.25">
      <c r="B45" s="55" t="s">
        <v>29</v>
      </c>
      <c r="C45" s="8" t="s">
        <v>12</v>
      </c>
      <c r="D45" s="56">
        <f>D46+D47+D48+D49</f>
        <v>557749</v>
      </c>
      <c r="E45" s="56">
        <f>E46+E47+E48+E49</f>
        <v>255543</v>
      </c>
      <c r="F45" s="59">
        <f t="shared" ref="F45:F49" si="2">E45/D45*100</f>
        <v>45.816845928903504</v>
      </c>
    </row>
    <row r="46" spans="2:6" ht="85.5" customHeight="1" x14ac:dyDescent="0.25">
      <c r="B46" s="60" t="s">
        <v>30</v>
      </c>
      <c r="C46" s="62" t="s">
        <v>38</v>
      </c>
      <c r="D46" s="58">
        <v>1610</v>
      </c>
      <c r="E46" s="58"/>
      <c r="F46" s="59">
        <v>0</v>
      </c>
    </row>
    <row r="47" spans="2:6" ht="82.5" x14ac:dyDescent="0.25">
      <c r="B47" s="60" t="s">
        <v>31</v>
      </c>
      <c r="C47" s="62" t="s">
        <v>86</v>
      </c>
      <c r="D47" s="58">
        <v>480849</v>
      </c>
      <c r="E47" s="58">
        <v>213055</v>
      </c>
      <c r="F47" s="59">
        <f t="shared" si="2"/>
        <v>44.308088401972348</v>
      </c>
    </row>
    <row r="48" spans="2:6" ht="33" x14ac:dyDescent="0.25">
      <c r="B48" s="60" t="s">
        <v>32</v>
      </c>
      <c r="C48" s="62" t="s">
        <v>13</v>
      </c>
      <c r="D48" s="58">
        <v>2105</v>
      </c>
      <c r="E48" s="58"/>
      <c r="F48" s="59"/>
    </row>
    <row r="49" spans="2:12" ht="82.5" x14ac:dyDescent="0.25">
      <c r="B49" s="60" t="s">
        <v>39</v>
      </c>
      <c r="C49" s="62" t="s">
        <v>87</v>
      </c>
      <c r="D49" s="58">
        <v>73185</v>
      </c>
      <c r="E49" s="58">
        <v>42488</v>
      </c>
      <c r="F49" s="59">
        <f t="shared" si="2"/>
        <v>58.055612488897999</v>
      </c>
    </row>
    <row r="50" spans="2:12" x14ac:dyDescent="0.25">
      <c r="B50" s="60"/>
      <c r="C50" s="65"/>
      <c r="D50" s="7"/>
      <c r="E50" s="7"/>
      <c r="F50" s="61"/>
    </row>
    <row r="51" spans="2:12" ht="36" customHeight="1" x14ac:dyDescent="0.25">
      <c r="B51" s="55" t="s">
        <v>33</v>
      </c>
      <c r="C51" s="8" t="s">
        <v>14</v>
      </c>
      <c r="D51" s="56">
        <f>D52</f>
        <v>57718</v>
      </c>
      <c r="E51" s="56">
        <f>E52</f>
        <v>27641</v>
      </c>
      <c r="F51" s="57">
        <f t="shared" ref="F51:F52" si="3">E51/D51*100</f>
        <v>47.889739769222771</v>
      </c>
    </row>
    <row r="52" spans="2:12" x14ac:dyDescent="0.25">
      <c r="B52" s="60" t="s">
        <v>34</v>
      </c>
      <c r="C52" s="62" t="s">
        <v>15</v>
      </c>
      <c r="D52" s="58">
        <v>57718</v>
      </c>
      <c r="E52" s="58">
        <v>27641</v>
      </c>
      <c r="F52" s="59">
        <f t="shared" si="3"/>
        <v>47.889739769222771</v>
      </c>
    </row>
    <row r="53" spans="2:12" x14ac:dyDescent="0.25">
      <c r="B53" s="60"/>
      <c r="C53" s="65"/>
      <c r="D53" s="7"/>
      <c r="E53" s="7"/>
      <c r="F53" s="61"/>
    </row>
    <row r="54" spans="2:12" ht="39" customHeight="1" x14ac:dyDescent="0.25">
      <c r="B54" s="55" t="s">
        <v>48</v>
      </c>
      <c r="C54" s="8" t="s">
        <v>88</v>
      </c>
      <c r="D54" s="56">
        <f>D55+D56</f>
        <v>34113</v>
      </c>
      <c r="E54" s="56">
        <f>E55+E56</f>
        <v>53234</v>
      </c>
      <c r="F54" s="57">
        <f>E54/D54*100</f>
        <v>156.05194500630256</v>
      </c>
    </row>
    <row r="55" spans="2:12" ht="21.75" customHeight="1" x14ac:dyDescent="0.25">
      <c r="B55" s="60" t="s">
        <v>49</v>
      </c>
      <c r="C55" s="62" t="s">
        <v>47</v>
      </c>
      <c r="D55" s="58">
        <v>1767</v>
      </c>
      <c r="E55" s="58">
        <v>696</v>
      </c>
      <c r="F55" s="59">
        <f t="shared" ref="F55:F56" si="4">E55/D55*100</f>
        <v>39.388794567062817</v>
      </c>
    </row>
    <row r="56" spans="2:12" ht="24" customHeight="1" x14ac:dyDescent="0.25">
      <c r="B56" s="62" t="s">
        <v>69</v>
      </c>
      <c r="C56" s="62" t="s">
        <v>70</v>
      </c>
      <c r="D56" s="58">
        <v>32346</v>
      </c>
      <c r="E56" s="58">
        <v>52538</v>
      </c>
      <c r="F56" s="59">
        <f t="shared" si="4"/>
        <v>162.42502936993753</v>
      </c>
    </row>
    <row r="57" spans="2:12" x14ac:dyDescent="0.25">
      <c r="B57" s="60"/>
      <c r="C57" s="65"/>
      <c r="D57" s="7"/>
      <c r="E57" s="7"/>
      <c r="F57" s="61"/>
    </row>
    <row r="58" spans="2:12" ht="33" x14ac:dyDescent="0.25">
      <c r="B58" s="55" t="s">
        <v>35</v>
      </c>
      <c r="C58" s="8" t="s">
        <v>16</v>
      </c>
      <c r="D58" s="56">
        <f>D59+D60</f>
        <v>138308</v>
      </c>
      <c r="E58" s="56">
        <f>E59+E60</f>
        <v>57014</v>
      </c>
      <c r="F58" s="57">
        <f t="shared" ref="F58:F60" si="5">E58/D58*100</f>
        <v>41.222488937733175</v>
      </c>
    </row>
    <row r="59" spans="2:12" ht="75" customHeight="1" x14ac:dyDescent="0.25">
      <c r="B59" s="72" t="s">
        <v>40</v>
      </c>
      <c r="C59" s="62" t="s">
        <v>89</v>
      </c>
      <c r="D59" s="58">
        <v>97689</v>
      </c>
      <c r="E59" s="58">
        <v>14281</v>
      </c>
      <c r="F59" s="59">
        <f t="shared" si="5"/>
        <v>14.618841425339598</v>
      </c>
    </row>
    <row r="60" spans="2:12" ht="82.5" x14ac:dyDescent="0.25">
      <c r="B60" s="60" t="s">
        <v>90</v>
      </c>
      <c r="C60" s="65" t="s">
        <v>91</v>
      </c>
      <c r="D60" s="58">
        <v>40619</v>
      </c>
      <c r="E60" s="58">
        <v>42733</v>
      </c>
      <c r="F60" s="59">
        <f t="shared" si="5"/>
        <v>105.20446096654274</v>
      </c>
    </row>
    <row r="61" spans="2:12" x14ac:dyDescent="0.25">
      <c r="B61" s="60"/>
      <c r="C61" s="65"/>
      <c r="D61" s="7"/>
      <c r="E61" s="7"/>
      <c r="F61" s="61"/>
      <c r="G61" s="23"/>
      <c r="H61" s="23"/>
      <c r="I61" s="23"/>
      <c r="J61" s="23"/>
      <c r="K61" s="23"/>
      <c r="L61" s="23"/>
    </row>
    <row r="62" spans="2:12" x14ac:dyDescent="0.25">
      <c r="B62" s="55" t="s">
        <v>36</v>
      </c>
      <c r="C62" s="8" t="s">
        <v>17</v>
      </c>
      <c r="D62" s="56">
        <v>66263</v>
      </c>
      <c r="E62" s="56">
        <v>48492</v>
      </c>
      <c r="F62" s="57">
        <f t="shared" ref="F62" si="6">E62/D62*100</f>
        <v>73.181111630925258</v>
      </c>
    </row>
    <row r="63" spans="2:12" x14ac:dyDescent="0.25">
      <c r="B63" s="55"/>
      <c r="C63" s="75"/>
      <c r="D63" s="76"/>
      <c r="E63" s="76"/>
      <c r="F63" s="77"/>
      <c r="G63" s="24"/>
      <c r="H63" s="24"/>
      <c r="I63" s="24"/>
      <c r="J63" s="24"/>
      <c r="K63" s="24"/>
      <c r="L63" s="24"/>
    </row>
    <row r="64" spans="2:12" s="47" customFormat="1" x14ac:dyDescent="0.25">
      <c r="B64" s="55" t="s">
        <v>61</v>
      </c>
      <c r="C64" s="55" t="s">
        <v>62</v>
      </c>
      <c r="D64" s="56">
        <f>D65+D66</f>
        <v>92426</v>
      </c>
      <c r="E64" s="56">
        <f>E65+E66</f>
        <v>39327</v>
      </c>
      <c r="F64" s="57">
        <f t="shared" ref="F64:F66" si="7">E64/D64*100</f>
        <v>42.549715448034107</v>
      </c>
      <c r="G64" s="48"/>
      <c r="H64" s="48"/>
      <c r="I64" s="48"/>
      <c r="J64" s="48"/>
      <c r="K64" s="48"/>
      <c r="L64" s="48"/>
    </row>
    <row r="65" spans="2:12" s="47" customFormat="1" ht="21" customHeight="1" x14ac:dyDescent="0.25">
      <c r="B65" s="60" t="s">
        <v>92</v>
      </c>
      <c r="C65" s="60" t="s">
        <v>93</v>
      </c>
      <c r="D65" s="58"/>
      <c r="E65" s="58">
        <v>-8865</v>
      </c>
      <c r="F65" s="57"/>
      <c r="G65" s="48"/>
      <c r="H65" s="48"/>
      <c r="I65" s="48"/>
      <c r="J65" s="48"/>
      <c r="K65" s="48"/>
      <c r="L65" s="48"/>
    </row>
    <row r="66" spans="2:12" s="47" customFormat="1" ht="19.5" customHeight="1" x14ac:dyDescent="0.25">
      <c r="B66" s="72" t="s">
        <v>94</v>
      </c>
      <c r="C66" s="62" t="s">
        <v>95</v>
      </c>
      <c r="D66" s="58">
        <v>92426</v>
      </c>
      <c r="E66" s="58">
        <v>48192</v>
      </c>
      <c r="F66" s="59">
        <f t="shared" si="7"/>
        <v>52.141172397377368</v>
      </c>
      <c r="G66" s="48"/>
      <c r="H66" s="48"/>
      <c r="I66" s="48"/>
      <c r="J66" s="48"/>
      <c r="K66" s="48"/>
      <c r="L66" s="48"/>
    </row>
    <row r="67" spans="2:12" s="47" customFormat="1" x14ac:dyDescent="0.25">
      <c r="B67" s="78"/>
      <c r="C67" s="37"/>
      <c r="D67" s="36"/>
      <c r="E67" s="36"/>
      <c r="F67" s="51"/>
      <c r="G67" s="48"/>
      <c r="H67" s="48"/>
      <c r="I67" s="48"/>
      <c r="J67" s="48"/>
      <c r="K67" s="48"/>
      <c r="L67" s="48"/>
    </row>
    <row r="68" spans="2:12" x14ac:dyDescent="0.25">
      <c r="B68" s="43" t="s">
        <v>54</v>
      </c>
      <c r="C68" s="44" t="s">
        <v>55</v>
      </c>
      <c r="D68" s="39">
        <f>D69+D74+D75</f>
        <v>9661061</v>
      </c>
      <c r="E68" s="39">
        <f>E69+E74+E75</f>
        <v>4667090</v>
      </c>
      <c r="F68" s="50">
        <f t="shared" ref="F68:F77" si="8">E68/D68*100</f>
        <v>48.308255169903177</v>
      </c>
      <c r="G68" s="25"/>
      <c r="H68" s="25"/>
      <c r="I68" s="25"/>
      <c r="J68" s="26"/>
      <c r="K68" s="26"/>
      <c r="L68" s="26"/>
    </row>
    <row r="69" spans="2:12" ht="33" x14ac:dyDescent="0.25">
      <c r="B69" s="11" t="s">
        <v>56</v>
      </c>
      <c r="C69" s="11" t="s">
        <v>57</v>
      </c>
      <c r="D69" s="36">
        <f>SUM(D70:D73)</f>
        <v>9661061</v>
      </c>
      <c r="E69" s="36">
        <f>SUM(E70:E73)</f>
        <v>4752287</v>
      </c>
      <c r="F69" s="51">
        <f t="shared" si="8"/>
        <v>49.19011483314307</v>
      </c>
      <c r="G69" s="12"/>
      <c r="H69" s="12"/>
      <c r="I69" s="12"/>
      <c r="J69" s="26"/>
      <c r="K69" s="26"/>
      <c r="L69" s="26"/>
    </row>
    <row r="70" spans="2:12" ht="33" x14ac:dyDescent="0.25">
      <c r="B70" s="11" t="s">
        <v>96</v>
      </c>
      <c r="C70" s="11" t="s">
        <v>58</v>
      </c>
      <c r="D70" s="36">
        <v>696170</v>
      </c>
      <c r="E70" s="36">
        <v>365266</v>
      </c>
      <c r="F70" s="52">
        <f t="shared" si="8"/>
        <v>52.467931683353207</v>
      </c>
      <c r="G70" s="12"/>
      <c r="H70" s="12"/>
      <c r="I70" s="12"/>
      <c r="J70" s="26"/>
      <c r="K70" s="26"/>
      <c r="L70" s="26"/>
    </row>
    <row r="71" spans="2:12" ht="40.5" customHeight="1" x14ac:dyDescent="0.25">
      <c r="B71" s="11" t="s">
        <v>97</v>
      </c>
      <c r="C71" s="11" t="s">
        <v>59</v>
      </c>
      <c r="D71" s="49">
        <v>3422803</v>
      </c>
      <c r="E71" s="49">
        <v>1186196</v>
      </c>
      <c r="F71" s="52">
        <f t="shared" si="8"/>
        <v>34.655690087919169</v>
      </c>
      <c r="G71" s="12"/>
      <c r="H71" s="12"/>
      <c r="I71" s="12"/>
      <c r="J71" s="26"/>
      <c r="K71" s="26"/>
      <c r="L71" s="26"/>
    </row>
    <row r="72" spans="2:12" ht="24.75" customHeight="1" x14ac:dyDescent="0.25">
      <c r="B72" s="11" t="s">
        <v>65</v>
      </c>
      <c r="C72" s="11" t="s">
        <v>66</v>
      </c>
      <c r="D72" s="49">
        <v>5351844</v>
      </c>
      <c r="E72" s="49">
        <v>3041735</v>
      </c>
      <c r="F72" s="52">
        <f t="shared" si="8"/>
        <v>56.835270235828993</v>
      </c>
      <c r="G72" s="12"/>
      <c r="H72" s="12"/>
      <c r="I72" s="12"/>
      <c r="J72" s="26"/>
      <c r="K72" s="26"/>
      <c r="L72" s="26"/>
    </row>
    <row r="73" spans="2:12" ht="29.25" customHeight="1" x14ac:dyDescent="0.25">
      <c r="B73" s="11" t="s">
        <v>67</v>
      </c>
      <c r="C73" s="11" t="s">
        <v>68</v>
      </c>
      <c r="D73" s="36">
        <v>190244</v>
      </c>
      <c r="E73" s="36">
        <v>159090</v>
      </c>
      <c r="F73" s="52">
        <f t="shared" si="8"/>
        <v>83.624187885031859</v>
      </c>
      <c r="G73" s="12"/>
      <c r="H73" s="12"/>
      <c r="I73" s="12"/>
      <c r="J73" s="27"/>
      <c r="K73" s="27"/>
      <c r="L73" s="27"/>
    </row>
    <row r="74" spans="2:12" ht="51.75" customHeight="1" x14ac:dyDescent="0.25">
      <c r="B74" s="37" t="s">
        <v>76</v>
      </c>
      <c r="C74" s="11" t="s">
        <v>105</v>
      </c>
      <c r="D74" s="36"/>
      <c r="E74" s="36">
        <v>18235</v>
      </c>
      <c r="F74" s="52"/>
      <c r="G74" s="30"/>
      <c r="H74" s="12"/>
      <c r="I74" s="12"/>
      <c r="J74" s="27"/>
      <c r="K74" s="27"/>
      <c r="L74" s="27"/>
    </row>
    <row r="75" spans="2:12" ht="33" x14ac:dyDescent="0.25">
      <c r="B75" s="37" t="s">
        <v>77</v>
      </c>
      <c r="C75" s="11" t="s">
        <v>71</v>
      </c>
      <c r="D75" s="36"/>
      <c r="E75" s="36">
        <v>-103432</v>
      </c>
      <c r="F75" s="52"/>
      <c r="G75" s="30"/>
      <c r="H75" s="12"/>
      <c r="I75" s="12"/>
      <c r="J75" s="27"/>
      <c r="K75" s="27"/>
      <c r="L75" s="27"/>
    </row>
    <row r="76" spans="2:12" x14ac:dyDescent="0.25">
      <c r="B76" s="45"/>
      <c r="C76" s="46"/>
      <c r="D76" s="38"/>
      <c r="E76" s="38"/>
      <c r="F76" s="54"/>
      <c r="G76" s="1"/>
      <c r="H76" s="12"/>
      <c r="I76" s="12"/>
      <c r="J76" s="27"/>
      <c r="K76" s="27"/>
      <c r="L76" s="27"/>
    </row>
    <row r="77" spans="2:12" x14ac:dyDescent="0.25">
      <c r="B77" s="45"/>
      <c r="C77" s="46" t="s">
        <v>60</v>
      </c>
      <c r="D77" s="39">
        <f>D14+D68</f>
        <v>17977556</v>
      </c>
      <c r="E77" s="39">
        <f>E14+E68</f>
        <v>8212708</v>
      </c>
      <c r="F77" s="50">
        <f t="shared" si="8"/>
        <v>45.68311732696035</v>
      </c>
      <c r="G77" s="28"/>
      <c r="H77" s="28"/>
      <c r="I77" s="28"/>
      <c r="J77" s="26"/>
      <c r="K77" s="26"/>
      <c r="L77" s="26"/>
    </row>
    <row r="78" spans="2:12" x14ac:dyDescent="0.25">
      <c r="D78" s="35"/>
      <c r="E78" s="35"/>
      <c r="G78" s="12"/>
      <c r="H78" s="12"/>
      <c r="I78" s="12"/>
      <c r="J78" s="15"/>
      <c r="K78" s="15"/>
      <c r="L78" s="15"/>
    </row>
    <row r="79" spans="2:12" x14ac:dyDescent="0.25">
      <c r="D79" s="35"/>
      <c r="E79" s="35"/>
      <c r="G79" s="14"/>
      <c r="H79" s="14"/>
      <c r="I79" s="14"/>
    </row>
    <row r="80" spans="2:12" x14ac:dyDescent="0.25">
      <c r="D80" s="17"/>
      <c r="E80" s="17"/>
      <c r="F80" s="17"/>
      <c r="G80" s="14"/>
      <c r="H80" s="14"/>
      <c r="I80" s="16"/>
      <c r="J80" s="16"/>
      <c r="K80" s="16"/>
      <c r="L80" s="16"/>
    </row>
    <row r="81" spans="2:12" x14ac:dyDescent="0.25">
      <c r="B81" s="22"/>
      <c r="C81" s="18"/>
      <c r="D81" s="20"/>
      <c r="E81" s="17"/>
      <c r="F81" s="17"/>
      <c r="G81" s="14"/>
      <c r="H81" s="14"/>
      <c r="I81" s="16"/>
      <c r="J81" s="16"/>
      <c r="K81" s="16"/>
      <c r="L81" s="16"/>
    </row>
    <row r="82" spans="2:12" ht="120" customHeight="1" x14ac:dyDescent="0.25">
      <c r="C82" s="18"/>
      <c r="J82" s="29"/>
      <c r="K82" s="29"/>
      <c r="L82" s="29"/>
    </row>
    <row r="83" spans="2:12" ht="41.25" customHeight="1" x14ac:dyDescent="0.25">
      <c r="C83" s="18"/>
    </row>
    <row r="84" spans="2:12" ht="61.5" customHeight="1" x14ac:dyDescent="0.25">
      <c r="C84" s="18"/>
    </row>
    <row r="85" spans="2:12" ht="87.75" customHeight="1" x14ac:dyDescent="0.25">
      <c r="C85" s="18"/>
      <c r="G85" s="14"/>
      <c r="H85" s="14"/>
      <c r="I85" s="14"/>
    </row>
    <row r="86" spans="2:12" ht="87" customHeight="1" x14ac:dyDescent="0.25">
      <c r="C86" s="18"/>
      <c r="D86" s="19"/>
      <c r="G86" s="14"/>
      <c r="H86" s="14"/>
      <c r="I86" s="14"/>
    </row>
    <row r="87" spans="2:12" x14ac:dyDescent="0.25">
      <c r="B87" s="21"/>
      <c r="C87" s="18"/>
      <c r="G87" s="14"/>
      <c r="H87" s="14"/>
      <c r="I87" s="14"/>
    </row>
    <row r="88" spans="2:12" x14ac:dyDescent="0.25">
      <c r="C88" s="18"/>
    </row>
    <row r="89" spans="2:12" x14ac:dyDescent="0.25">
      <c r="D89" s="19"/>
    </row>
    <row r="92" spans="2:12" x14ac:dyDescent="0.25">
      <c r="B92" s="22"/>
      <c r="C92" s="18"/>
      <c r="D92" s="20"/>
    </row>
    <row r="99" spans="2:3" x14ac:dyDescent="0.25">
      <c r="B99" s="18"/>
    </row>
    <row r="100" spans="2:3" x14ac:dyDescent="0.25">
      <c r="C100" s="18"/>
    </row>
  </sheetData>
  <mergeCells count="5">
    <mergeCell ref="B10:F10"/>
    <mergeCell ref="B9:F9"/>
    <mergeCell ref="B5:F5"/>
    <mergeCell ref="B6:F6"/>
    <mergeCell ref="B8:F8"/>
  </mergeCells>
  <phoneticPr fontId="0" type="noConversion"/>
  <pageMargins left="0.78740157480314965" right="0.19685039370078741" top="0.55118110236220474" bottom="0.31496062992125984" header="0.19685039370078741" footer="0.15748031496062992"/>
  <pageSetup paperSize="9" scale="68" fitToHeight="2" orientation="portrait" r:id="rId1"/>
  <headerFooter differentOddEven="1" differentFirst="1" alignWithMargins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Бедункович Марина Александровна</cp:lastModifiedBy>
  <cp:lastPrinted>2023-07-13T09:46:29Z</cp:lastPrinted>
  <dcterms:created xsi:type="dcterms:W3CDTF">2007-09-14T05:23:09Z</dcterms:created>
  <dcterms:modified xsi:type="dcterms:W3CDTF">2023-07-13T09:47:34Z</dcterms:modified>
</cp:coreProperties>
</file>