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7050" windowWidth="19230" windowHeight="4950"/>
  </bookViews>
  <sheets>
    <sheet name="Осн парам" sheetId="10" r:id="rId1"/>
    <sheet name="Доходы" sheetId="14" r:id="rId2"/>
    <sheet name="расходы ГРБС" sheetId="8" r:id="rId3"/>
    <sheet name="источники фин дефицита" sheetId="9" r:id="rId4"/>
    <sheet name="МП" sheetId="13" r:id="rId5"/>
  </sheets>
  <calcPr calcId="144525"/>
  <fileRecoveryPr autoRecover="0"/>
</workbook>
</file>

<file path=xl/calcChain.xml><?xml version="1.0" encoding="utf-8"?>
<calcChain xmlns="http://schemas.openxmlformats.org/spreadsheetml/2006/main">
  <c r="B16" i="9" l="1"/>
  <c r="B13" i="9"/>
  <c r="B12" i="9"/>
  <c r="B9" i="9"/>
  <c r="B8" i="9"/>
  <c r="B29" i="14" l="1"/>
  <c r="B17" i="14"/>
  <c r="B7" i="14" s="1"/>
  <c r="B8" i="14"/>
  <c r="B36" i="14" l="1"/>
  <c r="C15" i="10"/>
  <c r="C14" i="10"/>
  <c r="C13" i="10"/>
  <c r="D28" i="8" l="1"/>
  <c r="C28" i="8"/>
  <c r="I36" i="13" l="1"/>
  <c r="F36" i="13"/>
  <c r="C36" i="13"/>
  <c r="D13" i="10" l="1"/>
  <c r="C13" i="9" l="1"/>
  <c r="D14" i="10" l="1"/>
  <c r="D15" i="10"/>
  <c r="J36" i="13" l="1"/>
  <c r="G36" i="13"/>
  <c r="K33" i="13"/>
  <c r="K34" i="13"/>
  <c r="K35" i="13"/>
  <c r="H34" i="13"/>
  <c r="H35" i="13"/>
  <c r="E34" i="13"/>
  <c r="D35" i="14" l="1"/>
  <c r="D34" i="14"/>
  <c r="E33" i="14"/>
  <c r="D33" i="14"/>
  <c r="E32" i="14"/>
  <c r="D32" i="14"/>
  <c r="E31" i="14"/>
  <c r="D31" i="14"/>
  <c r="E30" i="14"/>
  <c r="D30" i="14"/>
  <c r="C29" i="14"/>
  <c r="E28" i="14"/>
  <c r="D28" i="14"/>
  <c r="E27" i="14"/>
  <c r="D27" i="14"/>
  <c r="E26" i="14"/>
  <c r="D26" i="14"/>
  <c r="E25" i="14"/>
  <c r="D25" i="14"/>
  <c r="E24" i="14"/>
  <c r="D24" i="14"/>
  <c r="E23" i="14"/>
  <c r="D23" i="14"/>
  <c r="E22" i="14"/>
  <c r="D22" i="14"/>
  <c r="E21" i="14"/>
  <c r="D21" i="14"/>
  <c r="E20" i="14"/>
  <c r="D20" i="14"/>
  <c r="E19" i="14"/>
  <c r="D19" i="14"/>
  <c r="E18" i="14"/>
  <c r="D18" i="14"/>
  <c r="C17" i="14"/>
  <c r="E17" i="14" s="1"/>
  <c r="E16" i="14"/>
  <c r="D16" i="14"/>
  <c r="E15" i="14"/>
  <c r="D15" i="14"/>
  <c r="E14" i="14"/>
  <c r="D14" i="14"/>
  <c r="E13" i="14"/>
  <c r="D13" i="14"/>
  <c r="E12" i="14"/>
  <c r="D12" i="14"/>
  <c r="E11" i="14"/>
  <c r="D11" i="14"/>
  <c r="E10" i="14"/>
  <c r="D10" i="14"/>
  <c r="E9" i="14"/>
  <c r="D9" i="14"/>
  <c r="C8" i="14"/>
  <c r="E8" i="14" s="1"/>
  <c r="D8" i="14" l="1"/>
  <c r="C7" i="14"/>
  <c r="C36" i="14" s="1"/>
  <c r="D17" i="14"/>
  <c r="D29" i="14"/>
  <c r="E29" i="14"/>
  <c r="E36" i="14" l="1"/>
  <c r="D36" i="14"/>
  <c r="E7" i="14"/>
  <c r="D7" i="14"/>
  <c r="D36" i="13" l="1"/>
  <c r="E36" i="13" l="1"/>
  <c r="E35" i="13" l="1"/>
  <c r="I24" i="8" l="1"/>
  <c r="I13" i="8"/>
  <c r="E16" i="10" l="1"/>
  <c r="F16" i="10"/>
  <c r="F33" i="10"/>
  <c r="E33" i="10"/>
  <c r="F32" i="10"/>
  <c r="E32" i="10"/>
  <c r="F31" i="10"/>
  <c r="E31" i="10"/>
  <c r="K36" i="13"/>
  <c r="H36" i="13"/>
  <c r="H33" i="13"/>
  <c r="E33" i="13"/>
  <c r="K32" i="13"/>
  <c r="H32" i="13"/>
  <c r="E32" i="13"/>
  <c r="K31" i="13"/>
  <c r="H31" i="13"/>
  <c r="E31" i="13"/>
  <c r="K30" i="13"/>
  <c r="H30" i="13"/>
  <c r="E30" i="13"/>
  <c r="K29" i="13"/>
  <c r="H29" i="13"/>
  <c r="E29" i="13"/>
  <c r="K28" i="13"/>
  <c r="H28" i="13"/>
  <c r="E28" i="13"/>
  <c r="K27" i="13"/>
  <c r="H27" i="13"/>
  <c r="E27" i="13"/>
  <c r="K26" i="13"/>
  <c r="H26" i="13"/>
  <c r="E26" i="13"/>
  <c r="K25" i="13"/>
  <c r="H25" i="13"/>
  <c r="E25" i="13"/>
  <c r="K24" i="13"/>
  <c r="E24" i="13"/>
  <c r="K23" i="13"/>
  <c r="H23" i="13"/>
  <c r="E23" i="13"/>
  <c r="K22" i="13"/>
  <c r="H22" i="13"/>
  <c r="E22" i="13"/>
  <c r="K21" i="13"/>
  <c r="H21" i="13"/>
  <c r="E21" i="13"/>
  <c r="K20" i="13"/>
  <c r="H20" i="13"/>
  <c r="E20" i="13"/>
  <c r="K19" i="13"/>
  <c r="H19" i="13"/>
  <c r="E19" i="13"/>
  <c r="K18" i="13"/>
  <c r="H18" i="13"/>
  <c r="E18" i="13"/>
  <c r="K17" i="13"/>
  <c r="H17" i="13"/>
  <c r="E17" i="13"/>
  <c r="K16" i="13"/>
  <c r="H16" i="13"/>
  <c r="E16" i="13"/>
  <c r="K15" i="13"/>
  <c r="H15" i="13"/>
  <c r="E15" i="13"/>
  <c r="K14" i="13"/>
  <c r="H14" i="13"/>
  <c r="E14" i="13"/>
  <c r="K13" i="13"/>
  <c r="H13" i="13"/>
  <c r="E13" i="13"/>
  <c r="K12" i="13"/>
  <c r="H12" i="13"/>
  <c r="E12" i="13"/>
  <c r="K11" i="13"/>
  <c r="H11" i="13"/>
  <c r="E11" i="13"/>
  <c r="K10" i="13"/>
  <c r="H10" i="13"/>
  <c r="E10" i="13"/>
  <c r="K9" i="13"/>
  <c r="H9" i="13"/>
  <c r="E9" i="13"/>
  <c r="K8" i="13"/>
  <c r="H8" i="13"/>
  <c r="E8" i="13"/>
  <c r="K7" i="13"/>
  <c r="H7" i="13"/>
  <c r="E7" i="13"/>
  <c r="K6" i="13"/>
  <c r="H6" i="13"/>
  <c r="E6" i="13"/>
  <c r="K5" i="13"/>
  <c r="H5" i="13"/>
  <c r="E5" i="13"/>
  <c r="F30" i="10"/>
  <c r="E30" i="10"/>
  <c r="F29" i="10"/>
  <c r="E29" i="10"/>
  <c r="F28" i="10"/>
  <c r="E28" i="10"/>
  <c r="F27" i="10"/>
  <c r="E27" i="10"/>
  <c r="F26" i="10"/>
  <c r="E26" i="10"/>
  <c r="F25" i="10"/>
  <c r="E25" i="10"/>
  <c r="F24" i="10"/>
  <c r="E24" i="10"/>
  <c r="F23" i="10"/>
  <c r="E23" i="10"/>
  <c r="F22" i="10"/>
  <c r="E22" i="10"/>
  <c r="F21" i="10"/>
  <c r="E21" i="10"/>
  <c r="F20" i="10"/>
  <c r="E20" i="10"/>
  <c r="F19" i="10"/>
  <c r="E19" i="10"/>
  <c r="F18" i="10"/>
  <c r="E18" i="10"/>
  <c r="F17" i="10"/>
  <c r="E17" i="10"/>
  <c r="F15" i="10"/>
  <c r="E15" i="10"/>
  <c r="F14" i="10"/>
  <c r="E14" i="10"/>
  <c r="E13" i="10"/>
  <c r="F12" i="10"/>
  <c r="E12" i="10"/>
  <c r="F11" i="10"/>
  <c r="E11" i="10"/>
  <c r="F10" i="10"/>
  <c r="E10" i="10"/>
  <c r="F9" i="10"/>
  <c r="E9" i="10"/>
  <c r="F8" i="10"/>
  <c r="E8" i="10"/>
  <c r="F7" i="10"/>
  <c r="E7" i="10"/>
  <c r="C23" i="9" l="1"/>
  <c r="B23" i="9"/>
  <c r="C22" i="9"/>
  <c r="B22" i="9"/>
  <c r="C21" i="9"/>
  <c r="B21" i="9"/>
  <c r="C19" i="9"/>
  <c r="B19" i="9"/>
  <c r="E18" i="9"/>
  <c r="D18" i="9"/>
  <c r="E17" i="9"/>
  <c r="D17" i="9"/>
  <c r="C16" i="9"/>
  <c r="E15" i="9"/>
  <c r="D15" i="9"/>
  <c r="E14" i="9"/>
  <c r="D14" i="9"/>
  <c r="E11" i="9"/>
  <c r="D11" i="9"/>
  <c r="E10" i="9"/>
  <c r="D10" i="9"/>
  <c r="C9" i="9"/>
  <c r="D9" i="9" l="1"/>
  <c r="D13" i="9"/>
  <c r="D16" i="9"/>
  <c r="C12" i="9"/>
  <c r="D12" i="9" s="1"/>
  <c r="C8" i="9" l="1"/>
  <c r="D8" i="9" s="1"/>
  <c r="G13" i="8" l="1"/>
  <c r="G12" i="8" l="1"/>
  <c r="G14" i="8"/>
  <c r="H24" i="8"/>
  <c r="G24" i="8"/>
  <c r="E28" i="8" l="1"/>
  <c r="I9" i="8" l="1"/>
  <c r="I10" i="8"/>
  <c r="I11" i="8"/>
  <c r="I12" i="8"/>
  <c r="I14" i="8"/>
  <c r="I15" i="8"/>
  <c r="I16" i="8"/>
  <c r="I17" i="8"/>
  <c r="I18" i="8"/>
  <c r="I19" i="8"/>
  <c r="I20" i="8"/>
  <c r="I21" i="8"/>
  <c r="I22" i="8"/>
  <c r="I23" i="8"/>
  <c r="I25" i="8"/>
  <c r="I26" i="8"/>
  <c r="I27" i="8"/>
  <c r="H9" i="8"/>
  <c r="H10" i="8"/>
  <c r="H11" i="8"/>
  <c r="H12" i="8"/>
  <c r="H14" i="8"/>
  <c r="H15" i="8"/>
  <c r="H16" i="8"/>
  <c r="H17" i="8"/>
  <c r="H18" i="8"/>
  <c r="H19" i="8"/>
  <c r="H20" i="8"/>
  <c r="H21" i="8"/>
  <c r="H22" i="8"/>
  <c r="H23" i="8"/>
  <c r="H25" i="8"/>
  <c r="H26" i="8"/>
  <c r="H27" i="8"/>
  <c r="G9" i="8"/>
  <c r="G10" i="8"/>
  <c r="G11" i="8"/>
  <c r="G15" i="8"/>
  <c r="G16" i="8"/>
  <c r="G17" i="8"/>
  <c r="G18" i="8"/>
  <c r="G19" i="8"/>
  <c r="G20" i="8"/>
  <c r="G21" i="8"/>
  <c r="G22" i="8"/>
  <c r="G23" i="8"/>
  <c r="G25" i="8"/>
  <c r="G26" i="8"/>
  <c r="G27" i="8"/>
  <c r="I8" i="8"/>
  <c r="H8" i="8"/>
  <c r="G8" i="8"/>
  <c r="I28" i="8" l="1"/>
  <c r="F28" i="8" l="1"/>
  <c r="G28" i="8" l="1"/>
  <c r="H28" i="8"/>
</calcChain>
</file>

<file path=xl/sharedStrings.xml><?xml version="1.0" encoding="utf-8"?>
<sst xmlns="http://schemas.openxmlformats.org/spreadsheetml/2006/main" count="225" uniqueCount="194">
  <si>
    <t>%</t>
  </si>
  <si>
    <t>Всего</t>
  </si>
  <si>
    <t>Дума городского округа Тольятти</t>
  </si>
  <si>
    <t>ИТОГО</t>
  </si>
  <si>
    <t>Проект изменений</t>
  </si>
  <si>
    <t>Наименование ГРБС</t>
  </si>
  <si>
    <t>Департамент экономического развития</t>
  </si>
  <si>
    <t xml:space="preserve">Департамент образования </t>
  </si>
  <si>
    <t>код ГРБС</t>
  </si>
  <si>
    <t xml:space="preserve">Всего </t>
  </si>
  <si>
    <t xml:space="preserve">Департамент финансов </t>
  </si>
  <si>
    <t xml:space="preserve">Департамент по управлению муниципальным имуществом </t>
  </si>
  <si>
    <t xml:space="preserve">Департамент общественной безопасности </t>
  </si>
  <si>
    <t xml:space="preserve">Департамент дорожного хозяйства и транспорта </t>
  </si>
  <si>
    <t xml:space="preserve">Департамент культуры </t>
  </si>
  <si>
    <t xml:space="preserve">Департамент градостроительной деятельности </t>
  </si>
  <si>
    <t xml:space="preserve">Управление физической культуры и спорта </t>
  </si>
  <si>
    <t>Департамент городского хозяйства</t>
  </si>
  <si>
    <t xml:space="preserve">Департамент информационных технологий и связи </t>
  </si>
  <si>
    <t>Приложение № 1 к заключению АО</t>
  </si>
  <si>
    <t>в т.ч. средства вышест. бюджетов</t>
  </si>
  <si>
    <t>Департамент социального обеспечения</t>
  </si>
  <si>
    <t xml:space="preserve">Отклонения </t>
  </si>
  <si>
    <t>5</t>
  </si>
  <si>
    <t>6</t>
  </si>
  <si>
    <t>7</t>
  </si>
  <si>
    <t>8</t>
  </si>
  <si>
    <t xml:space="preserve">Всего     </t>
  </si>
  <si>
    <t xml:space="preserve">к утвержд. бюджету </t>
  </si>
  <si>
    <t>Утверждено в бюджете</t>
  </si>
  <si>
    <t xml:space="preserve">Отдел организации муниципальных торгов </t>
  </si>
  <si>
    <t>Администрация городского округа Тольятти</t>
  </si>
  <si>
    <t>Управление взаимодействия с общественностью</t>
  </si>
  <si>
    <t>Организационное управление</t>
  </si>
  <si>
    <t>9</t>
  </si>
  <si>
    <t>Контрольно-счетная палата городсого округа Тольятти</t>
  </si>
  <si>
    <t>Избирательная комиссиия</t>
  </si>
  <si>
    <t xml:space="preserve">Наименование кода группы, подгруппы, статьи, вида источника финансирования дефицита бюджета городского округа, кода классификации операций сектора государственного управления, относящихся к источникам финансирования дефицита бюджета городского округа  </t>
  </si>
  <si>
    <t>Проект решения</t>
  </si>
  <si>
    <t>Отклонения</t>
  </si>
  <si>
    <t>к утвержденному бюджету</t>
  </si>
  <si>
    <t xml:space="preserve">тыс. руб. 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</si>
  <si>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</si>
  <si>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</si>
  <si>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</si>
  <si>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</si>
  <si>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</si>
  <si>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</si>
  <si>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</si>
  <si>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 кредитов от других бюджетов бюджетной системы Российской Федерации в валюте  Российской Федерации</t>
  </si>
  <si>
    <t>Изменение остатков средств на счетах по учету средств бюджета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</si>
  <si>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</si>
  <si>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</si>
  <si>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Иные источники внутреннего финансирования дефицитов бюджетов</t>
  </si>
  <si>
    <t>Акции и иные формы участия в капитале, находящиеся в муниципальной собственности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</si>
  <si>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</si>
  <si>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</si>
  <si>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</si>
  <si>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</si>
  <si>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тыс.руб.</t>
  </si>
  <si>
    <t>№ п/п</t>
  </si>
  <si>
    <t>Наименование параметра</t>
  </si>
  <si>
    <t xml:space="preserve">Утверждено в бюджете </t>
  </si>
  <si>
    <t xml:space="preserve">Проект решения </t>
  </si>
  <si>
    <t>к утв. бюджету (гр.4 к гр.3)</t>
  </si>
  <si>
    <t>1.</t>
  </si>
  <si>
    <t>2.</t>
  </si>
  <si>
    <t xml:space="preserve">3. </t>
  </si>
  <si>
    <t>4.</t>
  </si>
  <si>
    <t>5.</t>
  </si>
  <si>
    <t>6.</t>
  </si>
  <si>
    <t>7.</t>
  </si>
  <si>
    <t>8.</t>
  </si>
  <si>
    <t>9.</t>
  </si>
  <si>
    <t>Приложение № 2 к заключению АО</t>
  </si>
  <si>
    <t>Анализ изменений по муниципальным программам</t>
  </si>
  <si>
    <t>Наименование муниципальной программы</t>
  </si>
  <si>
    <t>3.</t>
  </si>
  <si>
    <t>Муниципальная программа "Создание условий для улучшения качества жизни жителей городского округа Тольятти"  на 2020-2024 годы</t>
  </si>
  <si>
    <t>Муниципальная программа "Профилактика наркомании населения городского округа Тольятти на 2019-2023 годы"</t>
  </si>
  <si>
    <t>Муниципальная программа городского округа Тольятти «Молодой семье - доступное жилье» на 2014-2025гг.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</si>
  <si>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</si>
  <si>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10.</t>
  </si>
  <si>
    <t>11.</t>
  </si>
  <si>
    <t>12.</t>
  </si>
  <si>
    <t>Муниципальная программа «Тольятти - чистый город» на 2020-2024 годы</t>
  </si>
  <si>
    <t>13.</t>
  </si>
  <si>
    <t>Муниципальная программа «Капитальный ремонт многоквартирных домов городского округа Тольятти на 2019-2023 годы»</t>
  </si>
  <si>
    <t>14.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</si>
  <si>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</si>
  <si>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 xml:space="preserve">Подпрограмма «Содержание улично-дорожной сети городского округа Тольятти на 2021-2025гг.» </t>
  </si>
  <si>
    <t xml:space="preserve">Подпрограмма «Развитие городского пассажирского транспорта в городском округе Тольятти на период 2021-2025гг.» </t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</si>
  <si>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Модернизация и развитие автомобильных дорог  общего пользования местного значения  городского округа  Тольятти на 2021 -2025 годы</t>
    </r>
    <r>
      <rPr>
        <sz val="11"/>
        <rFont val="Calibri"/>
        <family val="2"/>
        <charset val="204"/>
      </rPr>
      <t>»</t>
    </r>
  </si>
  <si>
    <r>
      <t xml:space="preserve">Подпрограмма </t>
    </r>
    <r>
      <rPr>
        <sz val="11"/>
        <rFont val="Calibri"/>
        <family val="2"/>
        <charset val="204"/>
      </rPr>
      <t>«</t>
    </r>
    <r>
      <rPr>
        <i/>
        <sz val="11"/>
        <rFont val="Times New Roman"/>
        <family val="1"/>
        <charset val="204"/>
      </rPr>
      <t>Повышение безопасности дорожного движения на период 2021-2025 гг.</t>
    </r>
    <r>
      <rPr>
        <sz val="11"/>
        <rFont val="Calibri"/>
        <family val="2"/>
        <charset val="204"/>
      </rPr>
      <t>»</t>
    </r>
    <r>
      <rPr>
        <i/>
        <sz val="11"/>
        <rFont val="Times New Roman"/>
        <family val="1"/>
        <charset val="204"/>
      </rPr>
      <t xml:space="preserve">                      </t>
    </r>
  </si>
  <si>
    <t>15.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</si>
  <si>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</si>
  <si>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16.</t>
  </si>
  <si>
    <t>17.</t>
  </si>
  <si>
    <t>18.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</si>
  <si>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</si>
  <si>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19.</t>
  </si>
  <si>
    <t>20.</t>
  </si>
  <si>
    <t>Муниципальная программа «Создание условий для развития туризма на территории городского округа Тольятти на 2021-2030гг.»</t>
  </si>
  <si>
    <t>21.</t>
  </si>
  <si>
    <t>22.</t>
  </si>
  <si>
    <t>Муниципальная программа «Поддержка социально ориентированных некоммерческих организаций, территориального общественного самоуправления и общественных инициатив на 2021-2027 годы»</t>
  </si>
  <si>
    <t>23.</t>
  </si>
  <si>
    <t>24.</t>
  </si>
  <si>
    <t>25.</t>
  </si>
  <si>
    <t>Муниципальная программа «Благоустройство территории городского округа Тольятти на 2015-2024 годы»</t>
  </si>
  <si>
    <t>26.</t>
  </si>
  <si>
    <t>Муниципальная программа «Формирование современной городской среды на 2018-2024 годы»</t>
  </si>
  <si>
    <t>на 2024 год</t>
  </si>
  <si>
    <t>в 2024 году</t>
  </si>
  <si>
    <t xml:space="preserve">Приложение № 4 к заключению АО </t>
  </si>
  <si>
    <t>Муниципальная программа «Развитие физической культуры и спорта в городском округе Тольятти на 2022-2026 годы»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</si>
  <si>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</si>
  <si>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Муниципальная программа «Противодействие коррупции в городском округе Тольятти на 2022-2026 годы»</t>
  </si>
  <si>
    <t>Муниципальная программа «Охрана окружающей среды на территории городского округа Тольятти на 2022-2026 годы»</t>
  </si>
  <si>
    <t>Муниципальная программа «Культура Тольятти на 2019-2023 годы»</t>
  </si>
  <si>
    <t>Муниципальная программа  «Молодежь Тольятти на 2021-2030 г.г."</t>
  </si>
  <si>
    <t>Муниципальная программа «Развитие системы образования городского округа Тольятти на 2021-2027 годы»</t>
  </si>
  <si>
    <t>Управление потребительского рынка</t>
  </si>
  <si>
    <t>Наименование групп, подгрупп и статей</t>
  </si>
  <si>
    <t xml:space="preserve">Проект изменений </t>
  </si>
  <si>
    <t>Отклонения                  (гр. 4 к гр. 3)</t>
  </si>
  <si>
    <t>в тыс. руб.</t>
  </si>
  <si>
    <t>в %</t>
  </si>
  <si>
    <t>НАЛОГОВЫЕ И НЕНАЛОГОВЫЕ ДОХОДЫ</t>
  </si>
  <si>
    <t>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</si>
  <si>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</si>
  <si>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</si>
  <si>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</si>
  <si>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</si>
  <si>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</si>
  <si>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</si>
  <si>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</si>
  <si>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</si>
  <si>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 xml:space="preserve">Неналоговые доходы 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</si>
  <si>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</si>
  <si>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</si>
  <si>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</si>
  <si>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</si>
  <si>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</si>
  <si>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</si>
  <si>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</si>
  <si>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</si>
  <si>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</si>
  <si>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Штрафы, санкции, возмещения ущерба</t>
  </si>
  <si>
    <t>Прочие неналоговые доходы</t>
  </si>
  <si>
    <t>БЕЗВОЗМЕЗДНЫЕ ПОСТУПЛЕНИЯ</t>
  </si>
  <si>
    <t>Безвозмездные  поступления  от   других бюджетов бюджетной  системы  Российской Федерации,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</si>
  <si>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</si>
  <si>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</si>
  <si>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</si>
  <si>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</si>
  <si>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Прочие безвозмездные поступления</t>
  </si>
  <si>
    <t>ИТОГО ДОХОДОВ</t>
  </si>
  <si>
    <t>Муниципальная программа "Развитие потребительского рынка в городском округе тольятти на 2022-2026 годы"</t>
  </si>
  <si>
    <t>Приложение № 3 к заключению АО</t>
  </si>
  <si>
    <t xml:space="preserve">Приложение № 5 к заключению АО </t>
  </si>
  <si>
    <t>27.</t>
  </si>
  <si>
    <t xml:space="preserve">Анализ изменений основных параметров бюджета на 2023 год и плановый период 2024 и 2025 годов </t>
  </si>
  <si>
    <t>Общий объем доходов 2023</t>
  </si>
  <si>
    <t>Общий объем расходов 2023</t>
  </si>
  <si>
    <t>Дефицит (-), профицит (+) 2023</t>
  </si>
  <si>
    <t>Общий объем условно утвержденных расходов на 2024 год</t>
  </si>
  <si>
    <t>на 2025 год</t>
  </si>
  <si>
    <t xml:space="preserve">Общий объем бюджетных ассигнований, направляемых на исполнение публичных обязательств в 2023 г. </t>
  </si>
  <si>
    <t>Объем межбюджетных трансфертов, получаемых из вышестоящих бюджетов в 2023 году</t>
  </si>
  <si>
    <t xml:space="preserve">Верхний предел муниципального долга на 01.01.2024 г. </t>
  </si>
  <si>
    <t>на 01.01.2025 г.</t>
  </si>
  <si>
    <t xml:space="preserve">на 01.01.2026 г. </t>
  </si>
  <si>
    <t>Объем расходов на обслуживание муниципального долга в 2023 году</t>
  </si>
  <si>
    <t>в 2025 году</t>
  </si>
  <si>
    <t>Объем бюджетных ассигнований дорожного фонда г.о. Тольятти в 2023 году</t>
  </si>
  <si>
    <t>Объем средств резервного фонда г.о. Тольятти в 2023 году</t>
  </si>
  <si>
    <t xml:space="preserve">Анализ изменений доходов бюджета городского округа Тольятти на 2023 год </t>
  </si>
  <si>
    <t>Анализ изменений расходов бюджета на 2023 год  по ГРБС</t>
  </si>
  <si>
    <t>Анализ изменений источников финансирования бюджета на 2023 год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</si>
  <si>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</si>
  <si>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</si>
  <si>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>Муниципальная программа "Укрепление общественного здоровья в городском округе Тольятти" на 2021-2024 годы</t>
  </si>
  <si>
    <t>Муниципальная программа «Развитие органов местного самоуправления городского округа Тольятти на 2023-2028 годы», в том числе: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</si>
  <si>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</si>
  <si>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</si>
  <si>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(реш. от 05.07.2023 № 1611)</t>
  </si>
  <si>
    <t>реш. 1611 от 05.07.2023 г.</t>
  </si>
  <si>
    <t>реш №  1611 от 05.07.2023</t>
  </si>
  <si>
    <t>реш № 1611 от 05.07.2023</t>
  </si>
  <si>
    <t>по проекту решения Думы (Д-167  от 11.08.2023  г.)</t>
  </si>
  <si>
    <t>по проекту решения Думы (Д-167 от 11.08.2023 г.)</t>
  </si>
  <si>
    <t>(по проекту решения Думы Д-167 от 11.08.2023 )</t>
  </si>
  <si>
    <t>(по проекту решения Думы Д-167  от 11.08.2023)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</si>
</sst>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[Red]\-#,##0\ "/>
    <numFmt numFmtId="167" formatCode="#,##0.0"/>
    <numFmt numFmtId="168" formatCode="0.0"/>
  </numFmts>
  <fonts count="3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2"/>
      <color indexed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164" fontId="3" fillId="0" borderId="0" applyFont="0" applyFill="0" applyBorder="0" applyAlignment="0" applyProtection="0"/>
    <xf numFmtId="0" fontId="8" fillId="0" borderId="0"/>
    <xf numFmtId="0" fontId="8" fillId="0" borderId="0"/>
    <xf numFmtId="0" fontId="2" fillId="0" borderId="0"/>
    <xf numFmtId="0" fontId="10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155">
    <xf numFmtId="0" fontId="0" fillId="0" borderId="0" xfId="0"/>
    <xf numFmtId="0" fontId="6" fillId="0" borderId="0" xfId="0" applyFont="1"/>
    <xf numFmtId="0" fontId="7" fillId="0" borderId="0" xfId="0" applyFont="1"/>
    <xf numFmtId="0" fontId="0" fillId="0" borderId="0" xfId="0"/>
    <xf numFmtId="0" fontId="4" fillId="0" borderId="1" xfId="0" applyFont="1" applyFill="1" applyBorder="1" applyAlignment="1">
      <alignment horizontal="left" vertical="center" wrapText="1"/>
    </xf>
    <xf numFmtId="166" fontId="0" fillId="0" borderId="0" xfId="0" applyNumberFormat="1"/>
    <xf numFmtId="0" fontId="0" fillId="0" borderId="0" xfId="0"/>
    <xf numFmtId="3" fontId="6" fillId="0" borderId="1" xfId="0" applyNumberFormat="1" applyFont="1" applyBorder="1" applyAlignment="1">
      <alignment horizontal="right" vertical="center"/>
    </xf>
    <xf numFmtId="166" fontId="6" fillId="0" borderId="0" xfId="0" applyNumberFormat="1" applyFont="1"/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166" fontId="4" fillId="0" borderId="1" xfId="0" applyNumberFormat="1" applyFont="1" applyBorder="1" applyAlignment="1">
      <alignment horizontal="right" vertical="center"/>
    </xf>
    <xf numFmtId="167" fontId="4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Border="1"/>
    <xf numFmtId="166" fontId="9" fillId="0" borderId="1" xfId="0" applyNumberFormat="1" applyFont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167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2" fillId="0" borderId="0" xfId="0" applyFont="1" applyFill="1"/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Fill="1"/>
    <xf numFmtId="0" fontId="15" fillId="0" borderId="0" xfId="0" applyFont="1" applyFill="1"/>
    <xf numFmtId="0" fontId="16" fillId="0" borderId="0" xfId="0" applyFont="1" applyFill="1"/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17" fillId="0" borderId="0" xfId="0" applyFont="1"/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/>
    </xf>
    <xf numFmtId="3" fontId="9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right"/>
    </xf>
    <xf numFmtId="3" fontId="23" fillId="0" borderId="1" xfId="0" applyNumberFormat="1" applyFont="1" applyFill="1" applyBorder="1" applyAlignment="1">
      <alignment horizontal="right" vertical="center"/>
    </xf>
    <xf numFmtId="3" fontId="24" fillId="0" borderId="1" xfId="0" applyNumberFormat="1" applyFont="1" applyBorder="1" applyAlignment="1">
      <alignment horizontal="right" vertical="center"/>
    </xf>
    <xf numFmtId="49" fontId="26" fillId="0" borderId="1" xfId="0" applyNumberFormat="1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13" fillId="0" borderId="1" xfId="0" applyFont="1" applyBorder="1"/>
    <xf numFmtId="3" fontId="26" fillId="0" borderId="1" xfId="0" applyNumberFormat="1" applyFont="1" applyBorder="1" applyAlignment="1">
      <alignment horizontal="right" vertical="center"/>
    </xf>
    <xf numFmtId="3" fontId="26" fillId="0" borderId="1" xfId="0" applyNumberFormat="1" applyFont="1" applyFill="1" applyBorder="1" applyAlignment="1">
      <alignment horizontal="right" vertical="center"/>
    </xf>
    <xf numFmtId="167" fontId="26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/>
    <xf numFmtId="3" fontId="21" fillId="0" borderId="1" xfId="0" applyNumberFormat="1" applyFont="1" applyBorder="1" applyAlignment="1">
      <alignment horizontal="right" vertical="center"/>
    </xf>
    <xf numFmtId="3" fontId="21" fillId="0" borderId="1" xfId="0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2" fillId="0" borderId="1" xfId="0" applyFont="1" applyBorder="1" applyAlignment="1">
      <alignment horizontal="justify" vertical="top" wrapText="1"/>
    </xf>
    <xf numFmtId="0" fontId="17" fillId="0" borderId="1" xfId="0" applyFont="1" applyBorder="1"/>
    <xf numFmtId="0" fontId="21" fillId="0" borderId="1" xfId="0" applyFont="1" applyBorder="1"/>
    <xf numFmtId="0" fontId="13" fillId="0" borderId="1" xfId="0" applyFont="1" applyBorder="1" applyAlignment="1">
      <alignment wrapText="1"/>
    </xf>
    <xf numFmtId="0" fontId="17" fillId="0" borderId="1" xfId="0" applyNumberFormat="1" applyFont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17" fillId="0" borderId="1" xfId="0" applyFont="1" applyBorder="1" applyAlignment="1">
      <alignment horizontal="left" wrapText="1"/>
    </xf>
    <xf numFmtId="0" fontId="21" fillId="0" borderId="1" xfId="0" applyFont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17" fillId="0" borderId="1" xfId="0" applyFont="1" applyBorder="1" applyAlignment="1">
      <alignment vertical="center" wrapText="1"/>
    </xf>
    <xf numFmtId="3" fontId="21" fillId="0" borderId="1" xfId="0" applyNumberFormat="1" applyFont="1" applyBorder="1" applyAlignment="1">
      <alignment horizontal="right" vertical="center" wrapText="1"/>
    </xf>
    <xf numFmtId="0" fontId="19" fillId="0" borderId="1" xfId="0" applyFont="1" applyBorder="1" applyAlignment="1">
      <alignment vertical="center" wrapText="1"/>
    </xf>
    <xf numFmtId="0" fontId="28" fillId="0" borderId="0" xfId="0" applyFont="1" applyFill="1" applyBorder="1" applyAlignment="1">
      <alignment wrapText="1"/>
    </xf>
    <xf numFmtId="3" fontId="29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left" vertical="center" wrapText="1"/>
    </xf>
    <xf numFmtId="3" fontId="30" fillId="0" borderId="0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31" fillId="0" borderId="0" xfId="0" applyFont="1"/>
    <xf numFmtId="3" fontId="31" fillId="0" borderId="0" xfId="0" applyNumberFormat="1" applyFont="1" applyFill="1" applyAlignment="1">
      <alignment horizontal="right"/>
    </xf>
    <xf numFmtId="3" fontId="6" fillId="2" borderId="1" xfId="0" applyNumberFormat="1" applyFont="1" applyFill="1" applyBorder="1" applyAlignment="1">
      <alignment horizontal="right" vertical="center"/>
    </xf>
    <xf numFmtId="0" fontId="4" fillId="0" borderId="9" xfId="0" applyFont="1" applyFill="1" applyBorder="1" applyAlignment="1">
      <alignment horizontal="center" vertical="center"/>
    </xf>
    <xf numFmtId="3" fontId="6" fillId="0" borderId="10" xfId="0" applyNumberFormat="1" applyFont="1" applyBorder="1" applyAlignment="1">
      <alignment horizontal="right" vertical="center"/>
    </xf>
    <xf numFmtId="3" fontId="24" fillId="0" borderId="10" xfId="0" applyNumberFormat="1" applyFont="1" applyBorder="1" applyAlignment="1">
      <alignment horizontal="right" vertical="center"/>
    </xf>
    <xf numFmtId="0" fontId="4" fillId="0" borderId="11" xfId="0" applyFont="1" applyFill="1" applyBorder="1" applyAlignment="1">
      <alignment vertical="center"/>
    </xf>
    <xf numFmtId="3" fontId="5" fillId="0" borderId="12" xfId="0" applyNumberFormat="1" applyFont="1" applyFill="1" applyBorder="1" applyAlignment="1">
      <alignment horizontal="right" vertical="center"/>
    </xf>
    <xf numFmtId="3" fontId="9" fillId="0" borderId="12" xfId="0" applyNumberFormat="1" applyFont="1" applyBorder="1" applyAlignment="1">
      <alignment horizontal="right" vertical="center"/>
    </xf>
    <xf numFmtId="3" fontId="9" fillId="0" borderId="13" xfId="0" applyNumberFormat="1" applyFont="1" applyBorder="1" applyAlignment="1">
      <alignment horizontal="right" vertical="center"/>
    </xf>
    <xf numFmtId="0" fontId="4" fillId="0" borderId="4" xfId="0" applyFont="1" applyFill="1" applyBorder="1" applyAlignment="1">
      <alignment wrapText="1"/>
    </xf>
    <xf numFmtId="0" fontId="4" fillId="0" borderId="4" xfId="0" applyFont="1" applyFill="1" applyBorder="1" applyAlignment="1">
      <alignment vertical="center" wrapText="1"/>
    </xf>
    <xf numFmtId="0" fontId="22" fillId="0" borderId="4" xfId="0" applyFont="1" applyFill="1" applyBorder="1" applyAlignment="1">
      <alignment vertical="center" wrapText="1"/>
    </xf>
    <xf numFmtId="0" fontId="22" fillId="0" borderId="4" xfId="0" applyFont="1" applyFill="1" applyBorder="1" applyAlignment="1">
      <alignment wrapText="1"/>
    </xf>
    <xf numFmtId="0" fontId="5" fillId="0" borderId="15" xfId="0" applyFont="1" applyFill="1" applyBorder="1"/>
    <xf numFmtId="0" fontId="4" fillId="0" borderId="18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wrapText="1"/>
    </xf>
    <xf numFmtId="3" fontId="4" fillId="0" borderId="19" xfId="0" applyNumberFormat="1" applyFont="1" applyFill="1" applyBorder="1" applyAlignment="1">
      <alignment horizontal="right" vertical="center"/>
    </xf>
    <xf numFmtId="3" fontId="6" fillId="0" borderId="20" xfId="0" applyNumberFormat="1" applyFont="1" applyBorder="1" applyAlignment="1">
      <alignment horizontal="right" vertical="center"/>
    </xf>
    <xf numFmtId="3" fontId="6" fillId="0" borderId="19" xfId="0" applyNumberFormat="1" applyFont="1" applyBorder="1" applyAlignment="1">
      <alignment horizontal="right" vertical="center"/>
    </xf>
    <xf numFmtId="0" fontId="12" fillId="0" borderId="11" xfId="3" applyNumberFormat="1" applyFont="1" applyFill="1" applyBorder="1" applyAlignment="1">
      <alignment horizontal="center" vertical="center" wrapText="1"/>
    </xf>
    <xf numFmtId="0" fontId="12" fillId="0" borderId="12" xfId="3" applyNumberFormat="1" applyFont="1" applyFill="1" applyBorder="1" applyAlignment="1">
      <alignment horizontal="center" vertical="center" wrapText="1"/>
    </xf>
    <xf numFmtId="0" fontId="12" fillId="0" borderId="13" xfId="3" applyNumberFormat="1" applyFont="1" applyFill="1" applyBorder="1" applyAlignment="1">
      <alignment horizontal="center" vertical="center" wrapText="1"/>
    </xf>
    <xf numFmtId="0" fontId="12" fillId="0" borderId="17" xfId="3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3" fontId="17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0" xfId="0" applyFont="1" applyFill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21" fillId="0" borderId="14" xfId="3" applyNumberFormat="1" applyFont="1" applyFill="1" applyBorder="1" applyAlignment="1">
      <alignment horizontal="center" vertical="center" wrapText="1"/>
    </xf>
    <xf numFmtId="0" fontId="21" fillId="0" borderId="15" xfId="3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6" xfId="0" applyFont="1" applyBorder="1" applyAlignment="1">
      <alignment horizontal="center"/>
    </xf>
  </cellXfs>
  <cellStyles count="13">
    <cellStyle name="Обычный" xfId="0" builtinId="0"/>
    <cellStyle name="Обычный 2" xfId="3"/>
    <cellStyle name="Обычный 3" xfId="2"/>
    <cellStyle name="Обычный 4" xfId="4"/>
    <cellStyle name="Обычный 4 2" xfId="9"/>
    <cellStyle name="Обычный 8" xfId="5"/>
    <cellStyle name="Процентный 2" xfId="6"/>
    <cellStyle name="Финансовый [0]" xfId="1" builtinId="6"/>
    <cellStyle name="Финансовый [0] 2" xfId="8"/>
    <cellStyle name="Финансовый [0] 3" xfId="7"/>
    <cellStyle name="Финансовый 2" xfId="10"/>
    <cellStyle name="Финансовый 3" xfId="11"/>
    <cellStyle name="Финансовый 4" xfId="12"/>
  </cellStyles>
  <dxfs count="6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A3" sqref="A3:E3"/>
    </sheetView>
  </sheetViews>
  <sheetFormatPr defaultRowHeight="15" x14ac:dyDescent="0.25"/>
  <cols>
    <col min="1" max="1" width="6" style="6" customWidth="1"/>
    <col min="2" max="2" width="38.5703125" style="6" customWidth="1"/>
    <col min="3" max="3" width="17.28515625" style="6" customWidth="1"/>
    <col min="4" max="4" width="15.5703125" style="6" customWidth="1"/>
    <col min="5" max="5" width="16" style="6" customWidth="1"/>
    <col min="6" max="6" width="14.28515625" style="6" customWidth="1"/>
    <col min="7" max="16384" width="9.140625" style="6"/>
  </cols>
  <sheetData>
    <row r="1" spans="1:6" x14ac:dyDescent="0.25">
      <c r="A1" s="41"/>
      <c r="B1" s="41"/>
      <c r="C1" s="41"/>
      <c r="D1" s="42"/>
      <c r="E1" s="42"/>
      <c r="F1" s="43" t="s">
        <v>19</v>
      </c>
    </row>
    <row r="2" spans="1:6" x14ac:dyDescent="0.25">
      <c r="A2" s="118" t="s">
        <v>162</v>
      </c>
      <c r="B2" s="118"/>
      <c r="C2" s="118"/>
      <c r="D2" s="118"/>
      <c r="E2" s="118"/>
      <c r="F2" s="118"/>
    </row>
    <row r="3" spans="1:6" x14ac:dyDescent="0.25">
      <c r="A3" s="119" t="s">
        <v>190</v>
      </c>
      <c r="B3" s="119"/>
      <c r="C3" s="119"/>
      <c r="D3" s="119"/>
      <c r="E3" s="119"/>
      <c r="F3" s="44" t="s">
        <v>59</v>
      </c>
    </row>
    <row r="4" spans="1:6" ht="25.5" x14ac:dyDescent="0.25">
      <c r="A4" s="120" t="s">
        <v>60</v>
      </c>
      <c r="B4" s="120" t="s">
        <v>61</v>
      </c>
      <c r="C4" s="45" t="s">
        <v>62</v>
      </c>
      <c r="D4" s="120" t="s">
        <v>63</v>
      </c>
      <c r="E4" s="120" t="s">
        <v>22</v>
      </c>
      <c r="F4" s="120"/>
    </row>
    <row r="5" spans="1:6" ht="25.5" x14ac:dyDescent="0.25">
      <c r="A5" s="120"/>
      <c r="B5" s="120"/>
      <c r="C5" s="46" t="s">
        <v>186</v>
      </c>
      <c r="D5" s="120"/>
      <c r="E5" s="45" t="s">
        <v>64</v>
      </c>
      <c r="F5" s="45" t="s">
        <v>0</v>
      </c>
    </row>
    <row r="6" spans="1:6" x14ac:dyDescent="0.25">
      <c r="A6" s="47">
        <v>1</v>
      </c>
      <c r="B6" s="47">
        <v>2</v>
      </c>
      <c r="C6" s="47">
        <v>3</v>
      </c>
      <c r="D6" s="47">
        <v>4</v>
      </c>
      <c r="E6" s="47">
        <v>5</v>
      </c>
      <c r="F6" s="47">
        <v>6</v>
      </c>
    </row>
    <row r="7" spans="1:6" ht="15.75" x14ac:dyDescent="0.25">
      <c r="A7" s="47" t="s">
        <v>65</v>
      </c>
      <c r="B7" s="45" t="s">
        <v>163</v>
      </c>
      <c r="C7" s="48">
        <v>17980667</v>
      </c>
      <c r="D7" s="48">
        <v>17990539</v>
      </c>
      <c r="E7" s="49">
        <f>D7-C7</f>
        <v>9872</v>
      </c>
      <c r="F7" s="50">
        <f>D7/C7*100</f>
        <v>100.05490341376102</v>
      </c>
    </row>
    <row r="8" spans="1:6" ht="15.75" x14ac:dyDescent="0.25">
      <c r="A8" s="47"/>
      <c r="B8" s="47">
        <v>2024</v>
      </c>
      <c r="C8" s="51">
        <v>16281864</v>
      </c>
      <c r="D8" s="51">
        <v>16281864</v>
      </c>
      <c r="E8" s="49">
        <f t="shared" ref="E8:E30" si="0">D8-C8</f>
        <v>0</v>
      </c>
      <c r="F8" s="50">
        <f t="shared" ref="F8:F29" si="1">D8/C8*100</f>
        <v>100</v>
      </c>
    </row>
    <row r="9" spans="1:6" ht="15.75" x14ac:dyDescent="0.25">
      <c r="A9" s="47"/>
      <c r="B9" s="47">
        <v>2025</v>
      </c>
      <c r="C9" s="51">
        <v>16450607</v>
      </c>
      <c r="D9" s="51">
        <v>16450607</v>
      </c>
      <c r="E9" s="49">
        <f t="shared" si="0"/>
        <v>0</v>
      </c>
      <c r="F9" s="50">
        <f t="shared" si="1"/>
        <v>100</v>
      </c>
    </row>
    <row r="10" spans="1:6" ht="15.75" x14ac:dyDescent="0.25">
      <c r="A10" s="47" t="s">
        <v>66</v>
      </c>
      <c r="B10" s="45" t="s">
        <v>164</v>
      </c>
      <c r="C10" s="52">
        <v>18850767</v>
      </c>
      <c r="D10" s="52">
        <v>18911444</v>
      </c>
      <c r="E10" s="49">
        <f t="shared" si="0"/>
        <v>60677</v>
      </c>
      <c r="F10" s="50">
        <f t="shared" si="1"/>
        <v>100.3218808019854</v>
      </c>
    </row>
    <row r="11" spans="1:6" ht="15.75" x14ac:dyDescent="0.25">
      <c r="A11" s="47"/>
      <c r="B11" s="47">
        <v>2024</v>
      </c>
      <c r="C11" s="53">
        <v>16205283</v>
      </c>
      <c r="D11" s="53">
        <v>16205283</v>
      </c>
      <c r="E11" s="49">
        <f t="shared" si="0"/>
        <v>0</v>
      </c>
      <c r="F11" s="50">
        <f t="shared" si="1"/>
        <v>100</v>
      </c>
    </row>
    <row r="12" spans="1:6" ht="15.75" x14ac:dyDescent="0.25">
      <c r="A12" s="47"/>
      <c r="B12" s="47">
        <v>2025</v>
      </c>
      <c r="C12" s="53">
        <v>16315607</v>
      </c>
      <c r="D12" s="53">
        <v>16315607</v>
      </c>
      <c r="E12" s="49">
        <f t="shared" si="0"/>
        <v>0</v>
      </c>
      <c r="F12" s="50">
        <f t="shared" si="1"/>
        <v>100</v>
      </c>
    </row>
    <row r="13" spans="1:6" ht="15.75" x14ac:dyDescent="0.25">
      <c r="A13" s="47" t="s">
        <v>67</v>
      </c>
      <c r="B13" s="45" t="s">
        <v>165</v>
      </c>
      <c r="C13" s="52">
        <f>C7-C10</f>
        <v>-870100</v>
      </c>
      <c r="D13" s="52">
        <f>D7-D10</f>
        <v>-920905</v>
      </c>
      <c r="E13" s="49">
        <f t="shared" si="0"/>
        <v>-50805</v>
      </c>
      <c r="F13" s="50"/>
    </row>
    <row r="14" spans="1:6" ht="15.75" x14ac:dyDescent="0.25">
      <c r="A14" s="47"/>
      <c r="B14" s="47">
        <v>2024</v>
      </c>
      <c r="C14" s="52">
        <f t="shared" ref="C14" si="2">C8-C11</f>
        <v>76581</v>
      </c>
      <c r="D14" s="52">
        <f t="shared" ref="D14:D15" si="3">D8-D11</f>
        <v>76581</v>
      </c>
      <c r="E14" s="49">
        <f t="shared" si="0"/>
        <v>0</v>
      </c>
      <c r="F14" s="50">
        <f t="shared" si="1"/>
        <v>100</v>
      </c>
    </row>
    <row r="15" spans="1:6" ht="15.75" x14ac:dyDescent="0.25">
      <c r="A15" s="47"/>
      <c r="B15" s="47">
        <v>2025</v>
      </c>
      <c r="C15" s="52">
        <f t="shared" ref="C15" si="4">C9-C12</f>
        <v>135000</v>
      </c>
      <c r="D15" s="52">
        <f t="shared" si="3"/>
        <v>135000</v>
      </c>
      <c r="E15" s="49">
        <f t="shared" si="0"/>
        <v>0</v>
      </c>
      <c r="F15" s="50">
        <f t="shared" si="1"/>
        <v>100</v>
      </c>
    </row>
    <row r="16" spans="1:6" ht="25.5" x14ac:dyDescent="0.25">
      <c r="A16" s="47" t="s">
        <v>68</v>
      </c>
      <c r="B16" s="45" t="s">
        <v>166</v>
      </c>
      <c r="C16" s="53">
        <v>241962</v>
      </c>
      <c r="D16" s="53">
        <v>240691</v>
      </c>
      <c r="E16" s="49">
        <f t="shared" si="0"/>
        <v>-1271</v>
      </c>
      <c r="F16" s="50">
        <f t="shared" si="1"/>
        <v>99.474710905018142</v>
      </c>
    </row>
    <row r="17" spans="1:6" ht="15.75" x14ac:dyDescent="0.25">
      <c r="A17" s="47"/>
      <c r="B17" s="47" t="s">
        <v>167</v>
      </c>
      <c r="C17" s="54">
        <v>509241</v>
      </c>
      <c r="D17" s="54">
        <v>509241</v>
      </c>
      <c r="E17" s="49">
        <f t="shared" si="0"/>
        <v>0</v>
      </c>
      <c r="F17" s="50">
        <f t="shared" si="1"/>
        <v>100</v>
      </c>
    </row>
    <row r="18" spans="1:6" ht="38.25" x14ac:dyDescent="0.25">
      <c r="A18" s="47" t="s">
        <v>69</v>
      </c>
      <c r="B18" s="45" t="s">
        <v>168</v>
      </c>
      <c r="C18" s="55">
        <v>70765</v>
      </c>
      <c r="D18" s="55">
        <v>70765</v>
      </c>
      <c r="E18" s="49">
        <f t="shared" si="0"/>
        <v>0</v>
      </c>
      <c r="F18" s="50">
        <f t="shared" si="1"/>
        <v>100</v>
      </c>
    </row>
    <row r="19" spans="1:6" ht="38.25" x14ac:dyDescent="0.25">
      <c r="A19" s="47" t="s">
        <v>70</v>
      </c>
      <c r="B19" s="45" t="s">
        <v>169</v>
      </c>
      <c r="C19" s="49">
        <v>9664172</v>
      </c>
      <c r="D19" s="49">
        <v>9674044</v>
      </c>
      <c r="E19" s="49">
        <f t="shared" si="0"/>
        <v>9872</v>
      </c>
      <c r="F19" s="50">
        <f t="shared" si="1"/>
        <v>100.10215049980485</v>
      </c>
    </row>
    <row r="20" spans="1:6" ht="15.75" x14ac:dyDescent="0.25">
      <c r="A20" s="47"/>
      <c r="B20" s="47" t="s">
        <v>112</v>
      </c>
      <c r="C20" s="53">
        <v>7663629</v>
      </c>
      <c r="D20" s="53">
        <v>7663629</v>
      </c>
      <c r="E20" s="49">
        <f t="shared" si="0"/>
        <v>0</v>
      </c>
      <c r="F20" s="50">
        <f t="shared" si="1"/>
        <v>100</v>
      </c>
    </row>
    <row r="21" spans="1:6" ht="15.75" x14ac:dyDescent="0.25">
      <c r="A21" s="47"/>
      <c r="B21" s="47" t="s">
        <v>167</v>
      </c>
      <c r="C21" s="53">
        <v>7574559</v>
      </c>
      <c r="D21" s="53">
        <v>7574559</v>
      </c>
      <c r="E21" s="49">
        <f t="shared" si="0"/>
        <v>0</v>
      </c>
      <c r="F21" s="50">
        <f t="shared" si="1"/>
        <v>100</v>
      </c>
    </row>
    <row r="22" spans="1:6" ht="25.5" x14ac:dyDescent="0.25">
      <c r="A22" s="47" t="s">
        <v>71</v>
      </c>
      <c r="B22" s="45" t="s">
        <v>170</v>
      </c>
      <c r="C22" s="52">
        <v>4900000</v>
      </c>
      <c r="D22" s="52">
        <v>4900000</v>
      </c>
      <c r="E22" s="49">
        <f t="shared" si="0"/>
        <v>0</v>
      </c>
      <c r="F22" s="50">
        <f t="shared" si="1"/>
        <v>100</v>
      </c>
    </row>
    <row r="23" spans="1:6" ht="15.75" x14ac:dyDescent="0.25">
      <c r="A23" s="47"/>
      <c r="B23" s="47" t="s">
        <v>171</v>
      </c>
      <c r="C23" s="53">
        <v>4823419</v>
      </c>
      <c r="D23" s="53">
        <v>4823419</v>
      </c>
      <c r="E23" s="49">
        <f t="shared" si="0"/>
        <v>0</v>
      </c>
      <c r="F23" s="50">
        <f t="shared" si="1"/>
        <v>100</v>
      </c>
    </row>
    <row r="24" spans="1:6" ht="15.75" x14ac:dyDescent="0.25">
      <c r="A24" s="47"/>
      <c r="B24" s="47" t="s">
        <v>172</v>
      </c>
      <c r="C24" s="53">
        <v>4688419</v>
      </c>
      <c r="D24" s="53">
        <v>4688419</v>
      </c>
      <c r="E24" s="49">
        <f t="shared" si="0"/>
        <v>0</v>
      </c>
      <c r="F24" s="50">
        <f t="shared" si="1"/>
        <v>100</v>
      </c>
    </row>
    <row r="25" spans="1:6" ht="25.5" x14ac:dyDescent="0.25">
      <c r="A25" s="47" t="s">
        <v>72</v>
      </c>
      <c r="B25" s="45" t="s">
        <v>173</v>
      </c>
      <c r="C25" s="52">
        <v>330788</v>
      </c>
      <c r="D25" s="52">
        <v>330788</v>
      </c>
      <c r="E25" s="49">
        <f t="shared" si="0"/>
        <v>0</v>
      </c>
      <c r="F25" s="50">
        <f t="shared" si="1"/>
        <v>100</v>
      </c>
    </row>
    <row r="26" spans="1:6" ht="15.75" x14ac:dyDescent="0.25">
      <c r="A26" s="47"/>
      <c r="B26" s="47" t="s">
        <v>113</v>
      </c>
      <c r="C26" s="53">
        <v>551497</v>
      </c>
      <c r="D26" s="53">
        <v>551497</v>
      </c>
      <c r="E26" s="49">
        <f t="shared" si="0"/>
        <v>0</v>
      </c>
      <c r="F26" s="50">
        <f t="shared" si="1"/>
        <v>100</v>
      </c>
    </row>
    <row r="27" spans="1:6" ht="15.75" x14ac:dyDescent="0.25">
      <c r="A27" s="47"/>
      <c r="B27" s="47" t="s">
        <v>174</v>
      </c>
      <c r="C27" s="53">
        <v>550000</v>
      </c>
      <c r="D27" s="53">
        <v>550000</v>
      </c>
      <c r="E27" s="49">
        <f t="shared" si="0"/>
        <v>0</v>
      </c>
      <c r="F27" s="50">
        <f t="shared" si="1"/>
        <v>100</v>
      </c>
    </row>
    <row r="28" spans="1:6" ht="25.5" x14ac:dyDescent="0.25">
      <c r="A28" s="47" t="s">
        <v>73</v>
      </c>
      <c r="B28" s="45" t="s">
        <v>175</v>
      </c>
      <c r="C28" s="56">
        <v>96026</v>
      </c>
      <c r="D28" s="56">
        <v>96026</v>
      </c>
      <c r="E28" s="49">
        <f t="shared" si="0"/>
        <v>0</v>
      </c>
      <c r="F28" s="50">
        <f t="shared" si="1"/>
        <v>100</v>
      </c>
    </row>
    <row r="29" spans="1:6" ht="15.75" x14ac:dyDescent="0.25">
      <c r="A29" s="47"/>
      <c r="B29" s="47" t="s">
        <v>113</v>
      </c>
      <c r="C29" s="53">
        <v>68805</v>
      </c>
      <c r="D29" s="53">
        <v>68805</v>
      </c>
      <c r="E29" s="49">
        <f t="shared" si="0"/>
        <v>0</v>
      </c>
      <c r="F29" s="50">
        <f t="shared" si="1"/>
        <v>100</v>
      </c>
    </row>
    <row r="30" spans="1:6" ht="15.75" x14ac:dyDescent="0.25">
      <c r="A30" s="47"/>
      <c r="B30" s="47" t="s">
        <v>174</v>
      </c>
      <c r="C30" s="53">
        <v>68805</v>
      </c>
      <c r="D30" s="53">
        <v>68805</v>
      </c>
      <c r="E30" s="49">
        <f t="shared" si="0"/>
        <v>0</v>
      </c>
      <c r="F30" s="50">
        <f>D30/C30*100</f>
        <v>100</v>
      </c>
    </row>
    <row r="31" spans="1:6" ht="25.5" x14ac:dyDescent="0.25">
      <c r="A31" s="47" t="s">
        <v>82</v>
      </c>
      <c r="B31" s="45" t="s">
        <v>176</v>
      </c>
      <c r="C31" s="56">
        <v>10000</v>
      </c>
      <c r="D31" s="56">
        <v>20000</v>
      </c>
      <c r="E31" s="49">
        <f t="shared" ref="E31:E33" si="5">D31-C31</f>
        <v>10000</v>
      </c>
      <c r="F31" s="50">
        <f t="shared" ref="F31:F32" si="6">D31/C31*100</f>
        <v>200</v>
      </c>
    </row>
    <row r="32" spans="1:6" ht="15.75" x14ac:dyDescent="0.25">
      <c r="A32" s="47"/>
      <c r="B32" s="47" t="s">
        <v>113</v>
      </c>
      <c r="C32" s="53">
        <v>10000</v>
      </c>
      <c r="D32" s="53">
        <v>10000</v>
      </c>
      <c r="E32" s="49">
        <f t="shared" si="5"/>
        <v>0</v>
      </c>
      <c r="F32" s="50">
        <f t="shared" si="6"/>
        <v>100</v>
      </c>
    </row>
    <row r="33" spans="1:6" ht="15.75" x14ac:dyDescent="0.25">
      <c r="A33" s="47"/>
      <c r="B33" s="47" t="s">
        <v>174</v>
      </c>
      <c r="C33" s="53">
        <v>10000</v>
      </c>
      <c r="D33" s="53">
        <v>10000</v>
      </c>
      <c r="E33" s="49">
        <f t="shared" si="5"/>
        <v>0</v>
      </c>
      <c r="F33" s="50">
        <f>D33/C33*100</f>
        <v>100</v>
      </c>
    </row>
  </sheetData>
  <mergeCells count="6">
    <mergeCell ref="A2:F2"/>
    <mergeCell ref="A3:E3"/>
    <mergeCell ref="A4:A5"/>
    <mergeCell ref="B4:B5"/>
    <mergeCell ref="D4:D5"/>
    <mergeCell ref="E4:F4"/>
  </mergeCells>
  <pageMargins left="0.7" right="0.7" top="0.75" bottom="0.75" header="0.3" footer="0.3"/>
  <pageSetup paperSize="9" scale="8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workbookViewId="0">
      <selection activeCell="A3" sqref="A3:E3"/>
    </sheetView>
  </sheetViews>
  <sheetFormatPr defaultRowHeight="15" x14ac:dyDescent="0.25"/>
  <cols>
    <col min="1" max="1" width="50.85546875" style="6" customWidth="1"/>
    <col min="2" max="2" width="13" style="6" customWidth="1"/>
    <col min="3" max="3" width="13.85546875" style="93" customWidth="1"/>
    <col min="4" max="4" width="14.5703125" style="93" customWidth="1"/>
    <col min="5" max="5" width="12" style="93" customWidth="1"/>
    <col min="6" max="252" width="9.140625" style="6"/>
    <col min="253" max="253" width="0.42578125" style="6" customWidth="1"/>
    <col min="254" max="254" width="25.140625" style="6" customWidth="1"/>
    <col min="255" max="255" width="59.28515625" style="6" customWidth="1"/>
    <col min="256" max="256" width="16.5703125" style="6" customWidth="1"/>
    <col min="257" max="257" width="15.85546875" style="6" customWidth="1"/>
    <col min="258" max="258" width="15.42578125" style="6" customWidth="1"/>
    <col min="259" max="259" width="5" style="6" customWidth="1"/>
    <col min="260" max="508" width="9.140625" style="6"/>
    <col min="509" max="509" width="0.42578125" style="6" customWidth="1"/>
    <col min="510" max="510" width="25.140625" style="6" customWidth="1"/>
    <col min="511" max="511" width="59.28515625" style="6" customWidth="1"/>
    <col min="512" max="512" width="16.5703125" style="6" customWidth="1"/>
    <col min="513" max="513" width="15.85546875" style="6" customWidth="1"/>
    <col min="514" max="514" width="15.42578125" style="6" customWidth="1"/>
    <col min="515" max="515" width="5" style="6" customWidth="1"/>
    <col min="516" max="764" width="9.140625" style="6"/>
    <col min="765" max="765" width="0.42578125" style="6" customWidth="1"/>
    <col min="766" max="766" width="25.140625" style="6" customWidth="1"/>
    <col min="767" max="767" width="59.28515625" style="6" customWidth="1"/>
    <col min="768" max="768" width="16.5703125" style="6" customWidth="1"/>
    <col min="769" max="769" width="15.85546875" style="6" customWidth="1"/>
    <col min="770" max="770" width="15.42578125" style="6" customWidth="1"/>
    <col min="771" max="771" width="5" style="6" customWidth="1"/>
    <col min="772" max="1020" width="9.140625" style="6"/>
    <col min="1021" max="1021" width="0.42578125" style="6" customWidth="1"/>
    <col min="1022" max="1022" width="25.140625" style="6" customWidth="1"/>
    <col min="1023" max="1023" width="59.28515625" style="6" customWidth="1"/>
    <col min="1024" max="1024" width="16.5703125" style="6" customWidth="1"/>
    <col min="1025" max="1025" width="15.85546875" style="6" customWidth="1"/>
    <col min="1026" max="1026" width="15.42578125" style="6" customWidth="1"/>
    <col min="1027" max="1027" width="5" style="6" customWidth="1"/>
    <col min="1028" max="1276" width="9.140625" style="6"/>
    <col min="1277" max="1277" width="0.42578125" style="6" customWidth="1"/>
    <col min="1278" max="1278" width="25.140625" style="6" customWidth="1"/>
    <col min="1279" max="1279" width="59.28515625" style="6" customWidth="1"/>
    <col min="1280" max="1280" width="16.5703125" style="6" customWidth="1"/>
    <col min="1281" max="1281" width="15.85546875" style="6" customWidth="1"/>
    <col min="1282" max="1282" width="15.42578125" style="6" customWidth="1"/>
    <col min="1283" max="1283" width="5" style="6" customWidth="1"/>
    <col min="1284" max="1532" width="9.140625" style="6"/>
    <col min="1533" max="1533" width="0.42578125" style="6" customWidth="1"/>
    <col min="1534" max="1534" width="25.140625" style="6" customWidth="1"/>
    <col min="1535" max="1535" width="59.28515625" style="6" customWidth="1"/>
    <col min="1536" max="1536" width="16.5703125" style="6" customWidth="1"/>
    <col min="1537" max="1537" width="15.85546875" style="6" customWidth="1"/>
    <col min="1538" max="1538" width="15.42578125" style="6" customWidth="1"/>
    <col min="1539" max="1539" width="5" style="6" customWidth="1"/>
    <col min="1540" max="1788" width="9.140625" style="6"/>
    <col min="1789" max="1789" width="0.42578125" style="6" customWidth="1"/>
    <col min="1790" max="1790" width="25.140625" style="6" customWidth="1"/>
    <col min="1791" max="1791" width="59.28515625" style="6" customWidth="1"/>
    <col min="1792" max="1792" width="16.5703125" style="6" customWidth="1"/>
    <col min="1793" max="1793" width="15.85546875" style="6" customWidth="1"/>
    <col min="1794" max="1794" width="15.42578125" style="6" customWidth="1"/>
    <col min="1795" max="1795" width="5" style="6" customWidth="1"/>
    <col min="1796" max="2044" width="9.140625" style="6"/>
    <col min="2045" max="2045" width="0.42578125" style="6" customWidth="1"/>
    <col min="2046" max="2046" width="25.140625" style="6" customWidth="1"/>
    <col min="2047" max="2047" width="59.28515625" style="6" customWidth="1"/>
    <col min="2048" max="2048" width="16.5703125" style="6" customWidth="1"/>
    <col min="2049" max="2049" width="15.85546875" style="6" customWidth="1"/>
    <col min="2050" max="2050" width="15.42578125" style="6" customWidth="1"/>
    <col min="2051" max="2051" width="5" style="6" customWidth="1"/>
    <col min="2052" max="2300" width="9.140625" style="6"/>
    <col min="2301" max="2301" width="0.42578125" style="6" customWidth="1"/>
    <col min="2302" max="2302" width="25.140625" style="6" customWidth="1"/>
    <col min="2303" max="2303" width="59.28515625" style="6" customWidth="1"/>
    <col min="2304" max="2304" width="16.5703125" style="6" customWidth="1"/>
    <col min="2305" max="2305" width="15.85546875" style="6" customWidth="1"/>
    <col min="2306" max="2306" width="15.42578125" style="6" customWidth="1"/>
    <col min="2307" max="2307" width="5" style="6" customWidth="1"/>
    <col min="2308" max="2556" width="9.140625" style="6"/>
    <col min="2557" max="2557" width="0.42578125" style="6" customWidth="1"/>
    <col min="2558" max="2558" width="25.140625" style="6" customWidth="1"/>
    <col min="2559" max="2559" width="59.28515625" style="6" customWidth="1"/>
    <col min="2560" max="2560" width="16.5703125" style="6" customWidth="1"/>
    <col min="2561" max="2561" width="15.85546875" style="6" customWidth="1"/>
    <col min="2562" max="2562" width="15.42578125" style="6" customWidth="1"/>
    <col min="2563" max="2563" width="5" style="6" customWidth="1"/>
    <col min="2564" max="2812" width="9.140625" style="6"/>
    <col min="2813" max="2813" width="0.42578125" style="6" customWidth="1"/>
    <col min="2814" max="2814" width="25.140625" style="6" customWidth="1"/>
    <col min="2815" max="2815" width="59.28515625" style="6" customWidth="1"/>
    <col min="2816" max="2816" width="16.5703125" style="6" customWidth="1"/>
    <col min="2817" max="2817" width="15.85546875" style="6" customWidth="1"/>
    <col min="2818" max="2818" width="15.42578125" style="6" customWidth="1"/>
    <col min="2819" max="2819" width="5" style="6" customWidth="1"/>
    <col min="2820" max="3068" width="9.140625" style="6"/>
    <col min="3069" max="3069" width="0.42578125" style="6" customWidth="1"/>
    <col min="3070" max="3070" width="25.140625" style="6" customWidth="1"/>
    <col min="3071" max="3071" width="59.28515625" style="6" customWidth="1"/>
    <col min="3072" max="3072" width="16.5703125" style="6" customWidth="1"/>
    <col min="3073" max="3073" width="15.85546875" style="6" customWidth="1"/>
    <col min="3074" max="3074" width="15.42578125" style="6" customWidth="1"/>
    <col min="3075" max="3075" width="5" style="6" customWidth="1"/>
    <col min="3076" max="3324" width="9.140625" style="6"/>
    <col min="3325" max="3325" width="0.42578125" style="6" customWidth="1"/>
    <col min="3326" max="3326" width="25.140625" style="6" customWidth="1"/>
    <col min="3327" max="3327" width="59.28515625" style="6" customWidth="1"/>
    <col min="3328" max="3328" width="16.5703125" style="6" customWidth="1"/>
    <col min="3329" max="3329" width="15.85546875" style="6" customWidth="1"/>
    <col min="3330" max="3330" width="15.42578125" style="6" customWidth="1"/>
    <col min="3331" max="3331" width="5" style="6" customWidth="1"/>
    <col min="3332" max="3580" width="9.140625" style="6"/>
    <col min="3581" max="3581" width="0.42578125" style="6" customWidth="1"/>
    <col min="3582" max="3582" width="25.140625" style="6" customWidth="1"/>
    <col min="3583" max="3583" width="59.28515625" style="6" customWidth="1"/>
    <col min="3584" max="3584" width="16.5703125" style="6" customWidth="1"/>
    <col min="3585" max="3585" width="15.85546875" style="6" customWidth="1"/>
    <col min="3586" max="3586" width="15.42578125" style="6" customWidth="1"/>
    <col min="3587" max="3587" width="5" style="6" customWidth="1"/>
    <col min="3588" max="3836" width="9.140625" style="6"/>
    <col min="3837" max="3837" width="0.42578125" style="6" customWidth="1"/>
    <col min="3838" max="3838" width="25.140625" style="6" customWidth="1"/>
    <col min="3839" max="3839" width="59.28515625" style="6" customWidth="1"/>
    <col min="3840" max="3840" width="16.5703125" style="6" customWidth="1"/>
    <col min="3841" max="3841" width="15.85546875" style="6" customWidth="1"/>
    <col min="3842" max="3842" width="15.42578125" style="6" customWidth="1"/>
    <col min="3843" max="3843" width="5" style="6" customWidth="1"/>
    <col min="3844" max="4092" width="9.140625" style="6"/>
    <col min="4093" max="4093" width="0.42578125" style="6" customWidth="1"/>
    <col min="4094" max="4094" width="25.140625" style="6" customWidth="1"/>
    <col min="4095" max="4095" width="59.28515625" style="6" customWidth="1"/>
    <col min="4096" max="4096" width="16.5703125" style="6" customWidth="1"/>
    <col min="4097" max="4097" width="15.85546875" style="6" customWidth="1"/>
    <col min="4098" max="4098" width="15.42578125" style="6" customWidth="1"/>
    <col min="4099" max="4099" width="5" style="6" customWidth="1"/>
    <col min="4100" max="4348" width="9.140625" style="6"/>
    <col min="4349" max="4349" width="0.42578125" style="6" customWidth="1"/>
    <col min="4350" max="4350" width="25.140625" style="6" customWidth="1"/>
    <col min="4351" max="4351" width="59.28515625" style="6" customWidth="1"/>
    <col min="4352" max="4352" width="16.5703125" style="6" customWidth="1"/>
    <col min="4353" max="4353" width="15.85546875" style="6" customWidth="1"/>
    <col min="4354" max="4354" width="15.42578125" style="6" customWidth="1"/>
    <col min="4355" max="4355" width="5" style="6" customWidth="1"/>
    <col min="4356" max="4604" width="9.140625" style="6"/>
    <col min="4605" max="4605" width="0.42578125" style="6" customWidth="1"/>
    <col min="4606" max="4606" width="25.140625" style="6" customWidth="1"/>
    <col min="4607" max="4607" width="59.28515625" style="6" customWidth="1"/>
    <col min="4608" max="4608" width="16.5703125" style="6" customWidth="1"/>
    <col min="4609" max="4609" width="15.85546875" style="6" customWidth="1"/>
    <col min="4610" max="4610" width="15.42578125" style="6" customWidth="1"/>
    <col min="4611" max="4611" width="5" style="6" customWidth="1"/>
    <col min="4612" max="4860" width="9.140625" style="6"/>
    <col min="4861" max="4861" width="0.42578125" style="6" customWidth="1"/>
    <col min="4862" max="4862" width="25.140625" style="6" customWidth="1"/>
    <col min="4863" max="4863" width="59.28515625" style="6" customWidth="1"/>
    <col min="4864" max="4864" width="16.5703125" style="6" customWidth="1"/>
    <col min="4865" max="4865" width="15.85546875" style="6" customWidth="1"/>
    <col min="4866" max="4866" width="15.42578125" style="6" customWidth="1"/>
    <col min="4867" max="4867" width="5" style="6" customWidth="1"/>
    <col min="4868" max="5116" width="9.140625" style="6"/>
    <col min="5117" max="5117" width="0.42578125" style="6" customWidth="1"/>
    <col min="5118" max="5118" width="25.140625" style="6" customWidth="1"/>
    <col min="5119" max="5119" width="59.28515625" style="6" customWidth="1"/>
    <col min="5120" max="5120" width="16.5703125" style="6" customWidth="1"/>
    <col min="5121" max="5121" width="15.85546875" style="6" customWidth="1"/>
    <col min="5122" max="5122" width="15.42578125" style="6" customWidth="1"/>
    <col min="5123" max="5123" width="5" style="6" customWidth="1"/>
    <col min="5124" max="5372" width="9.140625" style="6"/>
    <col min="5373" max="5373" width="0.42578125" style="6" customWidth="1"/>
    <col min="5374" max="5374" width="25.140625" style="6" customWidth="1"/>
    <col min="5375" max="5375" width="59.28515625" style="6" customWidth="1"/>
    <col min="5376" max="5376" width="16.5703125" style="6" customWidth="1"/>
    <col min="5377" max="5377" width="15.85546875" style="6" customWidth="1"/>
    <col min="5378" max="5378" width="15.42578125" style="6" customWidth="1"/>
    <col min="5379" max="5379" width="5" style="6" customWidth="1"/>
    <col min="5380" max="5628" width="9.140625" style="6"/>
    <col min="5629" max="5629" width="0.42578125" style="6" customWidth="1"/>
    <col min="5630" max="5630" width="25.140625" style="6" customWidth="1"/>
    <col min="5631" max="5631" width="59.28515625" style="6" customWidth="1"/>
    <col min="5632" max="5632" width="16.5703125" style="6" customWidth="1"/>
    <col min="5633" max="5633" width="15.85546875" style="6" customWidth="1"/>
    <col min="5634" max="5634" width="15.42578125" style="6" customWidth="1"/>
    <col min="5635" max="5635" width="5" style="6" customWidth="1"/>
    <col min="5636" max="5884" width="9.140625" style="6"/>
    <col min="5885" max="5885" width="0.42578125" style="6" customWidth="1"/>
    <col min="5886" max="5886" width="25.140625" style="6" customWidth="1"/>
    <col min="5887" max="5887" width="59.28515625" style="6" customWidth="1"/>
    <col min="5888" max="5888" width="16.5703125" style="6" customWidth="1"/>
    <col min="5889" max="5889" width="15.85546875" style="6" customWidth="1"/>
    <col min="5890" max="5890" width="15.42578125" style="6" customWidth="1"/>
    <col min="5891" max="5891" width="5" style="6" customWidth="1"/>
    <col min="5892" max="6140" width="9.140625" style="6"/>
    <col min="6141" max="6141" width="0.42578125" style="6" customWidth="1"/>
    <col min="6142" max="6142" width="25.140625" style="6" customWidth="1"/>
    <col min="6143" max="6143" width="59.28515625" style="6" customWidth="1"/>
    <col min="6144" max="6144" width="16.5703125" style="6" customWidth="1"/>
    <col min="6145" max="6145" width="15.85546875" style="6" customWidth="1"/>
    <col min="6146" max="6146" width="15.42578125" style="6" customWidth="1"/>
    <col min="6147" max="6147" width="5" style="6" customWidth="1"/>
    <col min="6148" max="6396" width="9.140625" style="6"/>
    <col min="6397" max="6397" width="0.42578125" style="6" customWidth="1"/>
    <col min="6398" max="6398" width="25.140625" style="6" customWidth="1"/>
    <col min="6399" max="6399" width="59.28515625" style="6" customWidth="1"/>
    <col min="6400" max="6400" width="16.5703125" style="6" customWidth="1"/>
    <col min="6401" max="6401" width="15.85546875" style="6" customWidth="1"/>
    <col min="6402" max="6402" width="15.42578125" style="6" customWidth="1"/>
    <col min="6403" max="6403" width="5" style="6" customWidth="1"/>
    <col min="6404" max="6652" width="9.140625" style="6"/>
    <col min="6653" max="6653" width="0.42578125" style="6" customWidth="1"/>
    <col min="6654" max="6654" width="25.140625" style="6" customWidth="1"/>
    <col min="6655" max="6655" width="59.28515625" style="6" customWidth="1"/>
    <col min="6656" max="6656" width="16.5703125" style="6" customWidth="1"/>
    <col min="6657" max="6657" width="15.85546875" style="6" customWidth="1"/>
    <col min="6658" max="6658" width="15.42578125" style="6" customWidth="1"/>
    <col min="6659" max="6659" width="5" style="6" customWidth="1"/>
    <col min="6660" max="6908" width="9.140625" style="6"/>
    <col min="6909" max="6909" width="0.42578125" style="6" customWidth="1"/>
    <col min="6910" max="6910" width="25.140625" style="6" customWidth="1"/>
    <col min="6911" max="6911" width="59.28515625" style="6" customWidth="1"/>
    <col min="6912" max="6912" width="16.5703125" style="6" customWidth="1"/>
    <col min="6913" max="6913" width="15.85546875" style="6" customWidth="1"/>
    <col min="6914" max="6914" width="15.42578125" style="6" customWidth="1"/>
    <col min="6915" max="6915" width="5" style="6" customWidth="1"/>
    <col min="6916" max="7164" width="9.140625" style="6"/>
    <col min="7165" max="7165" width="0.42578125" style="6" customWidth="1"/>
    <col min="7166" max="7166" width="25.140625" style="6" customWidth="1"/>
    <col min="7167" max="7167" width="59.28515625" style="6" customWidth="1"/>
    <col min="7168" max="7168" width="16.5703125" style="6" customWidth="1"/>
    <col min="7169" max="7169" width="15.85546875" style="6" customWidth="1"/>
    <col min="7170" max="7170" width="15.42578125" style="6" customWidth="1"/>
    <col min="7171" max="7171" width="5" style="6" customWidth="1"/>
    <col min="7172" max="7420" width="9.140625" style="6"/>
    <col min="7421" max="7421" width="0.42578125" style="6" customWidth="1"/>
    <col min="7422" max="7422" width="25.140625" style="6" customWidth="1"/>
    <col min="7423" max="7423" width="59.28515625" style="6" customWidth="1"/>
    <col min="7424" max="7424" width="16.5703125" style="6" customWidth="1"/>
    <col min="7425" max="7425" width="15.85546875" style="6" customWidth="1"/>
    <col min="7426" max="7426" width="15.42578125" style="6" customWidth="1"/>
    <col min="7427" max="7427" width="5" style="6" customWidth="1"/>
    <col min="7428" max="7676" width="9.140625" style="6"/>
    <col min="7677" max="7677" width="0.42578125" style="6" customWidth="1"/>
    <col min="7678" max="7678" width="25.140625" style="6" customWidth="1"/>
    <col min="7679" max="7679" width="59.28515625" style="6" customWidth="1"/>
    <col min="7680" max="7680" width="16.5703125" style="6" customWidth="1"/>
    <col min="7681" max="7681" width="15.85546875" style="6" customWidth="1"/>
    <col min="7682" max="7682" width="15.42578125" style="6" customWidth="1"/>
    <col min="7683" max="7683" width="5" style="6" customWidth="1"/>
    <col min="7684" max="7932" width="9.140625" style="6"/>
    <col min="7933" max="7933" width="0.42578125" style="6" customWidth="1"/>
    <col min="7934" max="7934" width="25.140625" style="6" customWidth="1"/>
    <col min="7935" max="7935" width="59.28515625" style="6" customWidth="1"/>
    <col min="7936" max="7936" width="16.5703125" style="6" customWidth="1"/>
    <col min="7937" max="7937" width="15.85546875" style="6" customWidth="1"/>
    <col min="7938" max="7938" width="15.42578125" style="6" customWidth="1"/>
    <col min="7939" max="7939" width="5" style="6" customWidth="1"/>
    <col min="7940" max="8188" width="9.140625" style="6"/>
    <col min="8189" max="8189" width="0.42578125" style="6" customWidth="1"/>
    <col min="8190" max="8190" width="25.140625" style="6" customWidth="1"/>
    <col min="8191" max="8191" width="59.28515625" style="6" customWidth="1"/>
    <col min="8192" max="8192" width="16.5703125" style="6" customWidth="1"/>
    <col min="8193" max="8193" width="15.85546875" style="6" customWidth="1"/>
    <col min="8194" max="8194" width="15.42578125" style="6" customWidth="1"/>
    <col min="8195" max="8195" width="5" style="6" customWidth="1"/>
    <col min="8196" max="8444" width="9.140625" style="6"/>
    <col min="8445" max="8445" width="0.42578125" style="6" customWidth="1"/>
    <col min="8446" max="8446" width="25.140625" style="6" customWidth="1"/>
    <col min="8447" max="8447" width="59.28515625" style="6" customWidth="1"/>
    <col min="8448" max="8448" width="16.5703125" style="6" customWidth="1"/>
    <col min="8449" max="8449" width="15.85546875" style="6" customWidth="1"/>
    <col min="8450" max="8450" width="15.42578125" style="6" customWidth="1"/>
    <col min="8451" max="8451" width="5" style="6" customWidth="1"/>
    <col min="8452" max="8700" width="9.140625" style="6"/>
    <col min="8701" max="8701" width="0.42578125" style="6" customWidth="1"/>
    <col min="8702" max="8702" width="25.140625" style="6" customWidth="1"/>
    <col min="8703" max="8703" width="59.28515625" style="6" customWidth="1"/>
    <col min="8704" max="8704" width="16.5703125" style="6" customWidth="1"/>
    <col min="8705" max="8705" width="15.85546875" style="6" customWidth="1"/>
    <col min="8706" max="8706" width="15.42578125" style="6" customWidth="1"/>
    <col min="8707" max="8707" width="5" style="6" customWidth="1"/>
    <col min="8708" max="8956" width="9.140625" style="6"/>
    <col min="8957" max="8957" width="0.42578125" style="6" customWidth="1"/>
    <col min="8958" max="8958" width="25.140625" style="6" customWidth="1"/>
    <col min="8959" max="8959" width="59.28515625" style="6" customWidth="1"/>
    <col min="8960" max="8960" width="16.5703125" style="6" customWidth="1"/>
    <col min="8961" max="8961" width="15.85546875" style="6" customWidth="1"/>
    <col min="8962" max="8962" width="15.42578125" style="6" customWidth="1"/>
    <col min="8963" max="8963" width="5" style="6" customWidth="1"/>
    <col min="8964" max="9212" width="9.140625" style="6"/>
    <col min="9213" max="9213" width="0.42578125" style="6" customWidth="1"/>
    <col min="9214" max="9214" width="25.140625" style="6" customWidth="1"/>
    <col min="9215" max="9215" width="59.28515625" style="6" customWidth="1"/>
    <col min="9216" max="9216" width="16.5703125" style="6" customWidth="1"/>
    <col min="9217" max="9217" width="15.85546875" style="6" customWidth="1"/>
    <col min="9218" max="9218" width="15.42578125" style="6" customWidth="1"/>
    <col min="9219" max="9219" width="5" style="6" customWidth="1"/>
    <col min="9220" max="9468" width="9.140625" style="6"/>
    <col min="9469" max="9469" width="0.42578125" style="6" customWidth="1"/>
    <col min="9470" max="9470" width="25.140625" style="6" customWidth="1"/>
    <col min="9471" max="9471" width="59.28515625" style="6" customWidth="1"/>
    <col min="9472" max="9472" width="16.5703125" style="6" customWidth="1"/>
    <col min="9473" max="9473" width="15.85546875" style="6" customWidth="1"/>
    <col min="9474" max="9474" width="15.42578125" style="6" customWidth="1"/>
    <col min="9475" max="9475" width="5" style="6" customWidth="1"/>
    <col min="9476" max="9724" width="9.140625" style="6"/>
    <col min="9725" max="9725" width="0.42578125" style="6" customWidth="1"/>
    <col min="9726" max="9726" width="25.140625" style="6" customWidth="1"/>
    <col min="9727" max="9727" width="59.28515625" style="6" customWidth="1"/>
    <col min="9728" max="9728" width="16.5703125" style="6" customWidth="1"/>
    <col min="9729" max="9729" width="15.85546875" style="6" customWidth="1"/>
    <col min="9730" max="9730" width="15.42578125" style="6" customWidth="1"/>
    <col min="9731" max="9731" width="5" style="6" customWidth="1"/>
    <col min="9732" max="9980" width="9.140625" style="6"/>
    <col min="9981" max="9981" width="0.42578125" style="6" customWidth="1"/>
    <col min="9982" max="9982" width="25.140625" style="6" customWidth="1"/>
    <col min="9983" max="9983" width="59.28515625" style="6" customWidth="1"/>
    <col min="9984" max="9984" width="16.5703125" style="6" customWidth="1"/>
    <col min="9985" max="9985" width="15.85546875" style="6" customWidth="1"/>
    <col min="9986" max="9986" width="15.42578125" style="6" customWidth="1"/>
    <col min="9987" max="9987" width="5" style="6" customWidth="1"/>
    <col min="9988" max="10236" width="9.140625" style="6"/>
    <col min="10237" max="10237" width="0.42578125" style="6" customWidth="1"/>
    <col min="10238" max="10238" width="25.140625" style="6" customWidth="1"/>
    <col min="10239" max="10239" width="59.28515625" style="6" customWidth="1"/>
    <col min="10240" max="10240" width="16.5703125" style="6" customWidth="1"/>
    <col min="10241" max="10241" width="15.85546875" style="6" customWidth="1"/>
    <col min="10242" max="10242" width="15.42578125" style="6" customWidth="1"/>
    <col min="10243" max="10243" width="5" style="6" customWidth="1"/>
    <col min="10244" max="10492" width="9.140625" style="6"/>
    <col min="10493" max="10493" width="0.42578125" style="6" customWidth="1"/>
    <col min="10494" max="10494" width="25.140625" style="6" customWidth="1"/>
    <col min="10495" max="10495" width="59.28515625" style="6" customWidth="1"/>
    <col min="10496" max="10496" width="16.5703125" style="6" customWidth="1"/>
    <col min="10497" max="10497" width="15.85546875" style="6" customWidth="1"/>
    <col min="10498" max="10498" width="15.42578125" style="6" customWidth="1"/>
    <col min="10499" max="10499" width="5" style="6" customWidth="1"/>
    <col min="10500" max="10748" width="9.140625" style="6"/>
    <col min="10749" max="10749" width="0.42578125" style="6" customWidth="1"/>
    <col min="10750" max="10750" width="25.140625" style="6" customWidth="1"/>
    <col min="10751" max="10751" width="59.28515625" style="6" customWidth="1"/>
    <col min="10752" max="10752" width="16.5703125" style="6" customWidth="1"/>
    <col min="10753" max="10753" width="15.85546875" style="6" customWidth="1"/>
    <col min="10754" max="10754" width="15.42578125" style="6" customWidth="1"/>
    <col min="10755" max="10755" width="5" style="6" customWidth="1"/>
    <col min="10756" max="11004" width="9.140625" style="6"/>
    <col min="11005" max="11005" width="0.42578125" style="6" customWidth="1"/>
    <col min="11006" max="11006" width="25.140625" style="6" customWidth="1"/>
    <col min="11007" max="11007" width="59.28515625" style="6" customWidth="1"/>
    <col min="11008" max="11008" width="16.5703125" style="6" customWidth="1"/>
    <col min="11009" max="11009" width="15.85546875" style="6" customWidth="1"/>
    <col min="11010" max="11010" width="15.42578125" style="6" customWidth="1"/>
    <col min="11011" max="11011" width="5" style="6" customWidth="1"/>
    <col min="11012" max="11260" width="9.140625" style="6"/>
    <col min="11261" max="11261" width="0.42578125" style="6" customWidth="1"/>
    <col min="11262" max="11262" width="25.140625" style="6" customWidth="1"/>
    <col min="11263" max="11263" width="59.28515625" style="6" customWidth="1"/>
    <col min="11264" max="11264" width="16.5703125" style="6" customWidth="1"/>
    <col min="11265" max="11265" width="15.85546875" style="6" customWidth="1"/>
    <col min="11266" max="11266" width="15.42578125" style="6" customWidth="1"/>
    <col min="11267" max="11267" width="5" style="6" customWidth="1"/>
    <col min="11268" max="11516" width="9.140625" style="6"/>
    <col min="11517" max="11517" width="0.42578125" style="6" customWidth="1"/>
    <col min="11518" max="11518" width="25.140625" style="6" customWidth="1"/>
    <col min="11519" max="11519" width="59.28515625" style="6" customWidth="1"/>
    <col min="11520" max="11520" width="16.5703125" style="6" customWidth="1"/>
    <col min="11521" max="11521" width="15.85546875" style="6" customWidth="1"/>
    <col min="11522" max="11522" width="15.42578125" style="6" customWidth="1"/>
    <col min="11523" max="11523" width="5" style="6" customWidth="1"/>
    <col min="11524" max="11772" width="9.140625" style="6"/>
    <col min="11773" max="11773" width="0.42578125" style="6" customWidth="1"/>
    <col min="11774" max="11774" width="25.140625" style="6" customWidth="1"/>
    <col min="11775" max="11775" width="59.28515625" style="6" customWidth="1"/>
    <col min="11776" max="11776" width="16.5703125" style="6" customWidth="1"/>
    <col min="11777" max="11777" width="15.85546875" style="6" customWidth="1"/>
    <col min="11778" max="11778" width="15.42578125" style="6" customWidth="1"/>
    <col min="11779" max="11779" width="5" style="6" customWidth="1"/>
    <col min="11780" max="12028" width="9.140625" style="6"/>
    <col min="12029" max="12029" width="0.42578125" style="6" customWidth="1"/>
    <col min="12030" max="12030" width="25.140625" style="6" customWidth="1"/>
    <col min="12031" max="12031" width="59.28515625" style="6" customWidth="1"/>
    <col min="12032" max="12032" width="16.5703125" style="6" customWidth="1"/>
    <col min="12033" max="12033" width="15.85546875" style="6" customWidth="1"/>
    <col min="12034" max="12034" width="15.42578125" style="6" customWidth="1"/>
    <col min="12035" max="12035" width="5" style="6" customWidth="1"/>
    <col min="12036" max="12284" width="9.140625" style="6"/>
    <col min="12285" max="12285" width="0.42578125" style="6" customWidth="1"/>
    <col min="12286" max="12286" width="25.140625" style="6" customWidth="1"/>
    <col min="12287" max="12287" width="59.28515625" style="6" customWidth="1"/>
    <col min="12288" max="12288" width="16.5703125" style="6" customWidth="1"/>
    <col min="12289" max="12289" width="15.85546875" style="6" customWidth="1"/>
    <col min="12290" max="12290" width="15.42578125" style="6" customWidth="1"/>
    <col min="12291" max="12291" width="5" style="6" customWidth="1"/>
    <col min="12292" max="12540" width="9.140625" style="6"/>
    <col min="12541" max="12541" width="0.42578125" style="6" customWidth="1"/>
    <col min="12542" max="12542" width="25.140625" style="6" customWidth="1"/>
    <col min="12543" max="12543" width="59.28515625" style="6" customWidth="1"/>
    <col min="12544" max="12544" width="16.5703125" style="6" customWidth="1"/>
    <col min="12545" max="12545" width="15.85546875" style="6" customWidth="1"/>
    <col min="12546" max="12546" width="15.42578125" style="6" customWidth="1"/>
    <col min="12547" max="12547" width="5" style="6" customWidth="1"/>
    <col min="12548" max="12796" width="9.140625" style="6"/>
    <col min="12797" max="12797" width="0.42578125" style="6" customWidth="1"/>
    <col min="12798" max="12798" width="25.140625" style="6" customWidth="1"/>
    <col min="12799" max="12799" width="59.28515625" style="6" customWidth="1"/>
    <col min="12800" max="12800" width="16.5703125" style="6" customWidth="1"/>
    <col min="12801" max="12801" width="15.85546875" style="6" customWidth="1"/>
    <col min="12802" max="12802" width="15.42578125" style="6" customWidth="1"/>
    <col min="12803" max="12803" width="5" style="6" customWidth="1"/>
    <col min="12804" max="13052" width="9.140625" style="6"/>
    <col min="13053" max="13053" width="0.42578125" style="6" customWidth="1"/>
    <col min="13054" max="13054" width="25.140625" style="6" customWidth="1"/>
    <col min="13055" max="13055" width="59.28515625" style="6" customWidth="1"/>
    <col min="13056" max="13056" width="16.5703125" style="6" customWidth="1"/>
    <col min="13057" max="13057" width="15.85546875" style="6" customWidth="1"/>
    <col min="13058" max="13058" width="15.42578125" style="6" customWidth="1"/>
    <col min="13059" max="13059" width="5" style="6" customWidth="1"/>
    <col min="13060" max="13308" width="9.140625" style="6"/>
    <col min="13309" max="13309" width="0.42578125" style="6" customWidth="1"/>
    <col min="13310" max="13310" width="25.140625" style="6" customWidth="1"/>
    <col min="13311" max="13311" width="59.28515625" style="6" customWidth="1"/>
    <col min="13312" max="13312" width="16.5703125" style="6" customWidth="1"/>
    <col min="13313" max="13313" width="15.85546875" style="6" customWidth="1"/>
    <col min="13314" max="13314" width="15.42578125" style="6" customWidth="1"/>
    <col min="13315" max="13315" width="5" style="6" customWidth="1"/>
    <col min="13316" max="13564" width="9.140625" style="6"/>
    <col min="13565" max="13565" width="0.42578125" style="6" customWidth="1"/>
    <col min="13566" max="13566" width="25.140625" style="6" customWidth="1"/>
    <col min="13567" max="13567" width="59.28515625" style="6" customWidth="1"/>
    <col min="13568" max="13568" width="16.5703125" style="6" customWidth="1"/>
    <col min="13569" max="13569" width="15.85546875" style="6" customWidth="1"/>
    <col min="13570" max="13570" width="15.42578125" style="6" customWidth="1"/>
    <col min="13571" max="13571" width="5" style="6" customWidth="1"/>
    <col min="13572" max="13820" width="9.140625" style="6"/>
    <col min="13821" max="13821" width="0.42578125" style="6" customWidth="1"/>
    <col min="13822" max="13822" width="25.140625" style="6" customWidth="1"/>
    <col min="13823" max="13823" width="59.28515625" style="6" customWidth="1"/>
    <col min="13824" max="13824" width="16.5703125" style="6" customWidth="1"/>
    <col min="13825" max="13825" width="15.85546875" style="6" customWidth="1"/>
    <col min="13826" max="13826" width="15.42578125" style="6" customWidth="1"/>
    <col min="13827" max="13827" width="5" style="6" customWidth="1"/>
    <col min="13828" max="14076" width="9.140625" style="6"/>
    <col min="14077" max="14077" width="0.42578125" style="6" customWidth="1"/>
    <col min="14078" max="14078" width="25.140625" style="6" customWidth="1"/>
    <col min="14079" max="14079" width="59.28515625" style="6" customWidth="1"/>
    <col min="14080" max="14080" width="16.5703125" style="6" customWidth="1"/>
    <col min="14081" max="14081" width="15.85546875" style="6" customWidth="1"/>
    <col min="14082" max="14082" width="15.42578125" style="6" customWidth="1"/>
    <col min="14083" max="14083" width="5" style="6" customWidth="1"/>
    <col min="14084" max="14332" width="9.140625" style="6"/>
    <col min="14333" max="14333" width="0.42578125" style="6" customWidth="1"/>
    <col min="14334" max="14334" width="25.140625" style="6" customWidth="1"/>
    <col min="14335" max="14335" width="59.28515625" style="6" customWidth="1"/>
    <col min="14336" max="14336" width="16.5703125" style="6" customWidth="1"/>
    <col min="14337" max="14337" width="15.85546875" style="6" customWidth="1"/>
    <col min="14338" max="14338" width="15.42578125" style="6" customWidth="1"/>
    <col min="14339" max="14339" width="5" style="6" customWidth="1"/>
    <col min="14340" max="14588" width="9.140625" style="6"/>
    <col min="14589" max="14589" width="0.42578125" style="6" customWidth="1"/>
    <col min="14590" max="14590" width="25.140625" style="6" customWidth="1"/>
    <col min="14591" max="14591" width="59.28515625" style="6" customWidth="1"/>
    <col min="14592" max="14592" width="16.5703125" style="6" customWidth="1"/>
    <col min="14593" max="14593" width="15.85546875" style="6" customWidth="1"/>
    <col min="14594" max="14594" width="15.42578125" style="6" customWidth="1"/>
    <col min="14595" max="14595" width="5" style="6" customWidth="1"/>
    <col min="14596" max="14844" width="9.140625" style="6"/>
    <col min="14845" max="14845" width="0.42578125" style="6" customWidth="1"/>
    <col min="14846" max="14846" width="25.140625" style="6" customWidth="1"/>
    <col min="14847" max="14847" width="59.28515625" style="6" customWidth="1"/>
    <col min="14848" max="14848" width="16.5703125" style="6" customWidth="1"/>
    <col min="14849" max="14849" width="15.85546875" style="6" customWidth="1"/>
    <col min="14850" max="14850" width="15.42578125" style="6" customWidth="1"/>
    <col min="14851" max="14851" width="5" style="6" customWidth="1"/>
    <col min="14852" max="15100" width="9.140625" style="6"/>
    <col min="15101" max="15101" width="0.42578125" style="6" customWidth="1"/>
    <col min="15102" max="15102" width="25.140625" style="6" customWidth="1"/>
    <col min="15103" max="15103" width="59.28515625" style="6" customWidth="1"/>
    <col min="15104" max="15104" width="16.5703125" style="6" customWidth="1"/>
    <col min="15105" max="15105" width="15.85546875" style="6" customWidth="1"/>
    <col min="15106" max="15106" width="15.42578125" style="6" customWidth="1"/>
    <col min="15107" max="15107" width="5" style="6" customWidth="1"/>
    <col min="15108" max="15356" width="9.140625" style="6"/>
    <col min="15357" max="15357" width="0.42578125" style="6" customWidth="1"/>
    <col min="15358" max="15358" width="25.140625" style="6" customWidth="1"/>
    <col min="15359" max="15359" width="59.28515625" style="6" customWidth="1"/>
    <col min="15360" max="15360" width="16.5703125" style="6" customWidth="1"/>
    <col min="15361" max="15361" width="15.85546875" style="6" customWidth="1"/>
    <col min="15362" max="15362" width="15.42578125" style="6" customWidth="1"/>
    <col min="15363" max="15363" width="5" style="6" customWidth="1"/>
    <col min="15364" max="15612" width="9.140625" style="6"/>
    <col min="15613" max="15613" width="0.42578125" style="6" customWidth="1"/>
    <col min="15614" max="15614" width="25.140625" style="6" customWidth="1"/>
    <col min="15615" max="15615" width="59.28515625" style="6" customWidth="1"/>
    <col min="15616" max="15616" width="16.5703125" style="6" customWidth="1"/>
    <col min="15617" max="15617" width="15.85546875" style="6" customWidth="1"/>
    <col min="15618" max="15618" width="15.42578125" style="6" customWidth="1"/>
    <col min="15619" max="15619" width="5" style="6" customWidth="1"/>
    <col min="15620" max="15868" width="9.140625" style="6"/>
    <col min="15869" max="15869" width="0.42578125" style="6" customWidth="1"/>
    <col min="15870" max="15870" width="25.140625" style="6" customWidth="1"/>
    <col min="15871" max="15871" width="59.28515625" style="6" customWidth="1"/>
    <col min="15872" max="15872" width="16.5703125" style="6" customWidth="1"/>
    <col min="15873" max="15873" width="15.85546875" style="6" customWidth="1"/>
    <col min="15874" max="15874" width="15.42578125" style="6" customWidth="1"/>
    <col min="15875" max="15875" width="5" style="6" customWidth="1"/>
    <col min="15876" max="16124" width="9.140625" style="6"/>
    <col min="16125" max="16125" width="0.42578125" style="6" customWidth="1"/>
    <col min="16126" max="16126" width="25.140625" style="6" customWidth="1"/>
    <col min="16127" max="16127" width="59.28515625" style="6" customWidth="1"/>
    <col min="16128" max="16128" width="16.5703125" style="6" customWidth="1"/>
    <col min="16129" max="16129" width="15.85546875" style="6" customWidth="1"/>
    <col min="16130" max="16130" width="15.42578125" style="6" customWidth="1"/>
    <col min="16131" max="16131" width="5" style="6" customWidth="1"/>
    <col min="16132" max="16384" width="9.140625" style="6"/>
  </cols>
  <sheetData>
    <row r="1" spans="1:5" ht="17.25" customHeight="1" x14ac:dyDescent="0.25">
      <c r="C1" s="121" t="s">
        <v>74</v>
      </c>
      <c r="D1" s="121"/>
      <c r="E1" s="121"/>
    </row>
    <row r="2" spans="1:5" s="1" customFormat="1" ht="21.75" customHeight="1" x14ac:dyDescent="0.25">
      <c r="A2" s="122" t="s">
        <v>177</v>
      </c>
      <c r="B2" s="122"/>
      <c r="C2" s="122"/>
      <c r="D2" s="122"/>
      <c r="E2" s="122"/>
    </row>
    <row r="3" spans="1:5" x14ac:dyDescent="0.25">
      <c r="A3" s="123" t="s">
        <v>191</v>
      </c>
      <c r="B3" s="123"/>
      <c r="C3" s="123"/>
      <c r="D3" s="123"/>
      <c r="E3" s="123"/>
    </row>
    <row r="4" spans="1:5" ht="60.75" customHeight="1" x14ac:dyDescent="0.25">
      <c r="A4" s="124" t="s">
        <v>123</v>
      </c>
      <c r="B4" s="60" t="s">
        <v>29</v>
      </c>
      <c r="C4" s="125" t="s">
        <v>124</v>
      </c>
      <c r="D4" s="126" t="s">
        <v>125</v>
      </c>
      <c r="E4" s="126"/>
    </row>
    <row r="5" spans="1:5" ht="23.25" customHeight="1" x14ac:dyDescent="0.25">
      <c r="A5" s="124"/>
      <c r="B5" s="61" t="s">
        <v>187</v>
      </c>
      <c r="C5" s="125"/>
      <c r="D5" s="60" t="s">
        <v>126</v>
      </c>
      <c r="E5" s="62" t="s">
        <v>127</v>
      </c>
    </row>
    <row r="6" spans="1:5" s="66" customFormat="1" x14ac:dyDescent="0.25">
      <c r="A6" s="63">
        <v>1</v>
      </c>
      <c r="B6" s="63">
        <v>2</v>
      </c>
      <c r="C6" s="64">
        <v>3</v>
      </c>
      <c r="D6" s="65">
        <v>4</v>
      </c>
      <c r="E6" s="65">
        <v>5</v>
      </c>
    </row>
    <row r="7" spans="1:5" ht="18.75" customHeight="1" x14ac:dyDescent="0.25">
      <c r="A7" s="67" t="s">
        <v>128</v>
      </c>
      <c r="B7" s="68">
        <f>B8+B17</f>
        <v>8316495</v>
      </c>
      <c r="C7" s="68">
        <f>C8+C17</f>
        <v>8316495</v>
      </c>
      <c r="D7" s="69">
        <f>C7-B7</f>
        <v>0</v>
      </c>
      <c r="E7" s="70">
        <f>C7/B7*100</f>
        <v>100</v>
      </c>
    </row>
    <row r="8" spans="1:5" ht="18.75" customHeight="1" x14ac:dyDescent="0.25">
      <c r="A8" s="67" t="s">
        <v>129</v>
      </c>
      <c r="B8" s="68">
        <f>SUM(B9:B16)</f>
        <v>7369918</v>
      </c>
      <c r="C8" s="68">
        <f>SUM(C9:C16)</f>
        <v>7369918</v>
      </c>
      <c r="D8" s="69">
        <f>C8-B8</f>
        <v>0</v>
      </c>
      <c r="E8" s="70">
        <f t="shared" ref="E8:E36" si="0">C8/B8*100</f>
        <v>100</v>
      </c>
    </row>
    <row r="9" spans="1:5" x14ac:dyDescent="0.25">
      <c r="A9" s="71" t="s">
        <v>130</v>
      </c>
      <c r="B9" s="72">
        <v>4980620</v>
      </c>
      <c r="C9" s="72">
        <v>4980620</v>
      </c>
      <c r="D9" s="73">
        <f>C9-B9</f>
        <v>0</v>
      </c>
      <c r="E9" s="70">
        <f t="shared" si="0"/>
        <v>100</v>
      </c>
    </row>
    <row r="10" spans="1:5" ht="26.25" x14ac:dyDescent="0.25">
      <c r="A10" s="74" t="s">
        <v>131</v>
      </c>
      <c r="B10" s="72">
        <v>62822</v>
      </c>
      <c r="C10" s="72">
        <v>62822</v>
      </c>
      <c r="D10" s="73">
        <f t="shared" ref="D10:D36" si="1">C10-B10</f>
        <v>0</v>
      </c>
      <c r="E10" s="70">
        <f t="shared" si="0"/>
        <v>100</v>
      </c>
    </row>
    <row r="11" spans="1:5" ht="30" x14ac:dyDescent="0.25">
      <c r="A11" s="75" t="s">
        <v>132</v>
      </c>
      <c r="B11" s="72">
        <v>625954</v>
      </c>
      <c r="C11" s="72">
        <v>625954</v>
      </c>
      <c r="D11" s="73">
        <f t="shared" si="1"/>
        <v>0</v>
      </c>
      <c r="E11" s="70">
        <f t="shared" si="0"/>
        <v>100</v>
      </c>
    </row>
    <row r="12" spans="1:5" x14ac:dyDescent="0.25">
      <c r="A12" s="76" t="s">
        <v>133</v>
      </c>
      <c r="B12" s="72">
        <v>4730</v>
      </c>
      <c r="C12" s="72">
        <v>4730</v>
      </c>
      <c r="D12" s="73">
        <f t="shared" si="1"/>
        <v>0</v>
      </c>
      <c r="E12" s="70">
        <f t="shared" si="0"/>
        <v>100</v>
      </c>
    </row>
    <row r="13" spans="1:5" ht="25.5" x14ac:dyDescent="0.25">
      <c r="A13" s="76" t="s">
        <v>134</v>
      </c>
      <c r="B13" s="72">
        <v>62561</v>
      </c>
      <c r="C13" s="72">
        <v>62561</v>
      </c>
      <c r="D13" s="73">
        <f t="shared" si="1"/>
        <v>0</v>
      </c>
      <c r="E13" s="70">
        <f t="shared" si="0"/>
        <v>100</v>
      </c>
    </row>
    <row r="14" spans="1:5" x14ac:dyDescent="0.25">
      <c r="A14" s="75" t="s">
        <v>135</v>
      </c>
      <c r="B14" s="72">
        <v>828741</v>
      </c>
      <c r="C14" s="72">
        <v>828741</v>
      </c>
      <c r="D14" s="73">
        <f t="shared" si="1"/>
        <v>0</v>
      </c>
      <c r="E14" s="70">
        <f t="shared" si="0"/>
        <v>100</v>
      </c>
    </row>
    <row r="15" spans="1:5" x14ac:dyDescent="0.25">
      <c r="A15" s="77" t="s">
        <v>136</v>
      </c>
      <c r="B15" s="72">
        <v>640214</v>
      </c>
      <c r="C15" s="72">
        <v>640214</v>
      </c>
      <c r="D15" s="73">
        <f t="shared" si="1"/>
        <v>0</v>
      </c>
      <c r="E15" s="70">
        <f t="shared" si="0"/>
        <v>100</v>
      </c>
    </row>
    <row r="16" spans="1:5" x14ac:dyDescent="0.25">
      <c r="A16" s="78" t="s">
        <v>137</v>
      </c>
      <c r="B16" s="72">
        <v>164276</v>
      </c>
      <c r="C16" s="72">
        <v>164276</v>
      </c>
      <c r="D16" s="73">
        <f t="shared" si="1"/>
        <v>0</v>
      </c>
      <c r="E16" s="70">
        <f t="shared" si="0"/>
        <v>100</v>
      </c>
    </row>
    <row r="17" spans="1:5" ht="21.75" customHeight="1" x14ac:dyDescent="0.25">
      <c r="A17" s="79" t="s">
        <v>138</v>
      </c>
      <c r="B17" s="68">
        <f>SUM(B18:B28)</f>
        <v>946577</v>
      </c>
      <c r="C17" s="68">
        <f>SUM(C18:C28)</f>
        <v>946577</v>
      </c>
      <c r="D17" s="73">
        <f t="shared" si="1"/>
        <v>0</v>
      </c>
      <c r="E17" s="70">
        <f t="shared" si="0"/>
        <v>100</v>
      </c>
    </row>
    <row r="18" spans="1:5" ht="64.5" x14ac:dyDescent="0.25">
      <c r="A18" s="74" t="s">
        <v>139</v>
      </c>
      <c r="B18" s="72">
        <v>1610</v>
      </c>
      <c r="C18" s="72">
        <v>1610</v>
      </c>
      <c r="D18" s="73">
        <f t="shared" si="1"/>
        <v>0</v>
      </c>
      <c r="E18" s="70">
        <f t="shared" si="0"/>
        <v>100</v>
      </c>
    </row>
    <row r="19" spans="1:5" ht="105" x14ac:dyDescent="0.25">
      <c r="A19" s="80" t="s">
        <v>140</v>
      </c>
      <c r="B19" s="72">
        <v>480849</v>
      </c>
      <c r="C19" s="72">
        <v>480849</v>
      </c>
      <c r="D19" s="73">
        <f t="shared" si="1"/>
        <v>0</v>
      </c>
      <c r="E19" s="70">
        <f t="shared" si="0"/>
        <v>100</v>
      </c>
    </row>
    <row r="20" spans="1:5" ht="30" x14ac:dyDescent="0.25">
      <c r="A20" s="75" t="s">
        <v>141</v>
      </c>
      <c r="B20" s="72">
        <v>2105</v>
      </c>
      <c r="C20" s="72">
        <v>2105</v>
      </c>
      <c r="D20" s="73">
        <f t="shared" si="1"/>
        <v>0</v>
      </c>
      <c r="E20" s="70">
        <f t="shared" si="0"/>
        <v>100</v>
      </c>
    </row>
    <row r="21" spans="1:5" ht="90" x14ac:dyDescent="0.25">
      <c r="A21" s="75" t="s">
        <v>142</v>
      </c>
      <c r="B21" s="72">
        <v>73185</v>
      </c>
      <c r="C21" s="72">
        <v>73185</v>
      </c>
      <c r="D21" s="73">
        <f t="shared" si="1"/>
        <v>0</v>
      </c>
      <c r="E21" s="70">
        <f t="shared" si="0"/>
        <v>100</v>
      </c>
    </row>
    <row r="22" spans="1:5" ht="30" x14ac:dyDescent="0.25">
      <c r="A22" s="75" t="s">
        <v>143</v>
      </c>
      <c r="B22" s="72">
        <v>57718</v>
      </c>
      <c r="C22" s="72">
        <v>57718</v>
      </c>
      <c r="D22" s="73">
        <f t="shared" si="1"/>
        <v>0</v>
      </c>
      <c r="E22" s="70">
        <f t="shared" si="0"/>
        <v>100</v>
      </c>
    </row>
    <row r="23" spans="1:5" ht="18.75" customHeight="1" x14ac:dyDescent="0.25">
      <c r="A23" s="81" t="s">
        <v>144</v>
      </c>
      <c r="B23" s="72">
        <v>1767</v>
      </c>
      <c r="C23" s="72">
        <v>1767</v>
      </c>
      <c r="D23" s="73">
        <f t="shared" si="1"/>
        <v>0</v>
      </c>
      <c r="E23" s="70">
        <f t="shared" si="0"/>
        <v>100</v>
      </c>
    </row>
    <row r="24" spans="1:5" ht="18.75" customHeight="1" x14ac:dyDescent="0.25">
      <c r="A24" s="81" t="s">
        <v>145</v>
      </c>
      <c r="B24" s="72">
        <v>32346</v>
      </c>
      <c r="C24" s="72">
        <v>32346</v>
      </c>
      <c r="D24" s="73">
        <f t="shared" si="1"/>
        <v>0</v>
      </c>
      <c r="E24" s="70">
        <f t="shared" si="0"/>
        <v>100</v>
      </c>
    </row>
    <row r="25" spans="1:5" ht="90" x14ac:dyDescent="0.25">
      <c r="A25" s="75" t="s">
        <v>146</v>
      </c>
      <c r="B25" s="72">
        <v>97689</v>
      </c>
      <c r="C25" s="72">
        <v>97689</v>
      </c>
      <c r="D25" s="73">
        <f t="shared" si="1"/>
        <v>0</v>
      </c>
      <c r="E25" s="70">
        <f t="shared" si="0"/>
        <v>100</v>
      </c>
    </row>
    <row r="26" spans="1:5" ht="60" x14ac:dyDescent="0.25">
      <c r="A26" s="82" t="s">
        <v>147</v>
      </c>
      <c r="B26" s="72">
        <v>40619</v>
      </c>
      <c r="C26" s="72">
        <v>40619</v>
      </c>
      <c r="D26" s="73">
        <f t="shared" si="1"/>
        <v>0</v>
      </c>
      <c r="E26" s="70">
        <f t="shared" si="0"/>
        <v>100</v>
      </c>
    </row>
    <row r="27" spans="1:5" x14ac:dyDescent="0.25">
      <c r="A27" s="83" t="s">
        <v>148</v>
      </c>
      <c r="B27" s="72">
        <v>66263</v>
      </c>
      <c r="C27" s="72">
        <v>66263</v>
      </c>
      <c r="D27" s="73">
        <f t="shared" si="1"/>
        <v>0</v>
      </c>
      <c r="E27" s="70">
        <f t="shared" si="0"/>
        <v>100</v>
      </c>
    </row>
    <row r="28" spans="1:5" x14ac:dyDescent="0.25">
      <c r="A28" s="83" t="s">
        <v>149</v>
      </c>
      <c r="B28" s="72">
        <v>92426</v>
      </c>
      <c r="C28" s="72">
        <v>92426</v>
      </c>
      <c r="D28" s="73">
        <f t="shared" si="1"/>
        <v>0</v>
      </c>
      <c r="E28" s="70">
        <f t="shared" si="0"/>
        <v>100</v>
      </c>
    </row>
    <row r="29" spans="1:5" x14ac:dyDescent="0.25">
      <c r="A29" s="84" t="s">
        <v>150</v>
      </c>
      <c r="B29" s="68">
        <f>B30+B35</f>
        <v>9664172</v>
      </c>
      <c r="C29" s="68">
        <f>C30+C35</f>
        <v>9674044</v>
      </c>
      <c r="D29" s="69">
        <f t="shared" si="1"/>
        <v>9872</v>
      </c>
      <c r="E29" s="70">
        <f t="shared" si="0"/>
        <v>100.10215049980485</v>
      </c>
    </row>
    <row r="30" spans="1:5" ht="33.75" customHeight="1" x14ac:dyDescent="0.25">
      <c r="A30" s="85" t="s">
        <v>151</v>
      </c>
      <c r="B30" s="86">
        <v>9664172</v>
      </c>
      <c r="C30" s="86">
        <v>9674044</v>
      </c>
      <c r="D30" s="73">
        <f t="shared" si="1"/>
        <v>9872</v>
      </c>
      <c r="E30" s="70">
        <f t="shared" si="0"/>
        <v>100.10215049980485</v>
      </c>
    </row>
    <row r="31" spans="1:5" ht="25.5" x14ac:dyDescent="0.25">
      <c r="A31" s="87" t="s">
        <v>152</v>
      </c>
      <c r="B31" s="86">
        <v>696170</v>
      </c>
      <c r="C31" s="86">
        <v>706042</v>
      </c>
      <c r="D31" s="73">
        <f t="shared" si="1"/>
        <v>9872</v>
      </c>
      <c r="E31" s="70">
        <f t="shared" si="0"/>
        <v>101.41804444316762</v>
      </c>
    </row>
    <row r="32" spans="1:5" ht="25.5" x14ac:dyDescent="0.25">
      <c r="A32" s="87" t="s">
        <v>153</v>
      </c>
      <c r="B32" s="86">
        <v>3422803</v>
      </c>
      <c r="C32" s="86">
        <v>3422803</v>
      </c>
      <c r="D32" s="73">
        <f t="shared" si="1"/>
        <v>0</v>
      </c>
      <c r="E32" s="70">
        <f t="shared" si="0"/>
        <v>100</v>
      </c>
    </row>
    <row r="33" spans="1:5" ht="25.5" x14ac:dyDescent="0.25">
      <c r="A33" s="87" t="s">
        <v>154</v>
      </c>
      <c r="B33" s="86">
        <v>5354955</v>
      </c>
      <c r="C33" s="86">
        <v>5354955</v>
      </c>
      <c r="D33" s="73">
        <f t="shared" si="1"/>
        <v>0</v>
      </c>
      <c r="E33" s="70">
        <f t="shared" si="0"/>
        <v>100</v>
      </c>
    </row>
    <row r="34" spans="1:5" x14ac:dyDescent="0.25">
      <c r="A34" s="87" t="s">
        <v>155</v>
      </c>
      <c r="B34" s="86">
        <v>190244</v>
      </c>
      <c r="C34" s="86">
        <v>190244</v>
      </c>
      <c r="D34" s="73">
        <f t="shared" si="1"/>
        <v>0</v>
      </c>
      <c r="E34" s="70"/>
    </row>
    <row r="35" spans="1:5" x14ac:dyDescent="0.25">
      <c r="A35" s="87" t="s">
        <v>156</v>
      </c>
      <c r="B35" s="86"/>
      <c r="C35" s="86"/>
      <c r="D35" s="73">
        <f t="shared" si="1"/>
        <v>0</v>
      </c>
      <c r="E35" s="70"/>
    </row>
    <row r="36" spans="1:5" x14ac:dyDescent="0.25">
      <c r="A36" s="84" t="s">
        <v>157</v>
      </c>
      <c r="B36" s="68">
        <f>B29+B7</f>
        <v>17980667</v>
      </c>
      <c r="C36" s="68">
        <f>C29+C7</f>
        <v>17990539</v>
      </c>
      <c r="D36" s="69">
        <f t="shared" si="1"/>
        <v>9872</v>
      </c>
      <c r="E36" s="70">
        <f t="shared" si="0"/>
        <v>100.05490341376102</v>
      </c>
    </row>
    <row r="37" spans="1:5" ht="25.5" customHeight="1" x14ac:dyDescent="0.25">
      <c r="A37" s="88"/>
      <c r="B37" s="88"/>
      <c r="C37" s="89"/>
      <c r="D37" s="89"/>
      <c r="E37" s="89"/>
    </row>
    <row r="38" spans="1:5" x14ac:dyDescent="0.25">
      <c r="A38" s="88"/>
      <c r="B38" s="88"/>
      <c r="C38" s="89"/>
      <c r="D38" s="89"/>
      <c r="E38" s="89"/>
    </row>
    <row r="39" spans="1:5" ht="15.75" x14ac:dyDescent="0.25">
      <c r="A39" s="90"/>
      <c r="B39" s="91"/>
      <c r="C39" s="92"/>
    </row>
    <row r="40" spans="1:5" ht="18.75" x14ac:dyDescent="0.3">
      <c r="A40" s="94"/>
      <c r="B40" s="94"/>
      <c r="C40" s="95"/>
      <c r="D40" s="95"/>
      <c r="E40" s="95"/>
    </row>
  </sheetData>
  <mergeCells count="6">
    <mergeCell ref="C1:E1"/>
    <mergeCell ref="A2:E2"/>
    <mergeCell ref="A3:E3"/>
    <mergeCell ref="A4:A5"/>
    <mergeCell ref="C4:C5"/>
    <mergeCell ref="D4:E4"/>
  </mergeCells>
  <pageMargins left="0.7" right="0.7" top="0.75" bottom="0.75" header="0.3" footer="0.3"/>
  <pageSetup paperSize="9" scale="83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zoomScaleNormal="100" workbookViewId="0">
      <pane ySplit="6" topLeftCell="A13" activePane="bottomLeft" state="frozen"/>
      <selection activeCell="D27" sqref="D27"/>
      <selection pane="bottomLeft" activeCell="A3" sqref="A3:I3"/>
    </sheetView>
  </sheetViews>
  <sheetFormatPr defaultRowHeight="15" x14ac:dyDescent="0.25"/>
  <cols>
    <col min="1" max="1" width="38.42578125" style="3" customWidth="1"/>
    <col min="2" max="2" width="10" style="3" customWidth="1"/>
    <col min="3" max="4" width="13" style="3" customWidth="1"/>
    <col min="5" max="5" width="15.42578125" style="3" customWidth="1"/>
    <col min="6" max="6" width="14.85546875" style="3" customWidth="1"/>
    <col min="7" max="7" width="12.140625" style="3" customWidth="1"/>
    <col min="8" max="8" width="12.5703125" style="3" customWidth="1"/>
    <col min="9" max="9" width="12.7109375" style="3" customWidth="1"/>
    <col min="10" max="250" width="9.140625" style="3"/>
    <col min="251" max="251" width="54.140625" style="3" bestFit="1" customWidth="1"/>
    <col min="252" max="252" width="6" style="3" bestFit="1" customWidth="1"/>
    <col min="253" max="253" width="13.5703125" style="3" customWidth="1"/>
    <col min="254" max="254" width="13.42578125" style="3" bestFit="1" customWidth="1"/>
    <col min="255" max="255" width="9.7109375" style="3" bestFit="1" customWidth="1"/>
    <col min="256" max="256" width="13.42578125" style="3" bestFit="1" customWidth="1"/>
    <col min="257" max="257" width="5.7109375" style="3" bestFit="1" customWidth="1"/>
    <col min="258" max="258" width="13.42578125" style="3" bestFit="1" customWidth="1"/>
    <col min="259" max="506" width="9.140625" style="3"/>
    <col min="507" max="507" width="54.140625" style="3" bestFit="1" customWidth="1"/>
    <col min="508" max="508" width="6" style="3" bestFit="1" customWidth="1"/>
    <col min="509" max="509" width="13.5703125" style="3" customWidth="1"/>
    <col min="510" max="510" width="13.42578125" style="3" bestFit="1" customWidth="1"/>
    <col min="511" max="511" width="9.7109375" style="3" bestFit="1" customWidth="1"/>
    <col min="512" max="512" width="13.42578125" style="3" bestFit="1" customWidth="1"/>
    <col min="513" max="513" width="5.7109375" style="3" bestFit="1" customWidth="1"/>
    <col min="514" max="514" width="13.42578125" style="3" bestFit="1" customWidth="1"/>
    <col min="515" max="762" width="9.140625" style="3"/>
    <col min="763" max="763" width="54.140625" style="3" bestFit="1" customWidth="1"/>
    <col min="764" max="764" width="6" style="3" bestFit="1" customWidth="1"/>
    <col min="765" max="765" width="13.5703125" style="3" customWidth="1"/>
    <col min="766" max="766" width="13.42578125" style="3" bestFit="1" customWidth="1"/>
    <col min="767" max="767" width="9.7109375" style="3" bestFit="1" customWidth="1"/>
    <col min="768" max="768" width="13.42578125" style="3" bestFit="1" customWidth="1"/>
    <col min="769" max="769" width="5.7109375" style="3" bestFit="1" customWidth="1"/>
    <col min="770" max="770" width="13.42578125" style="3" bestFit="1" customWidth="1"/>
    <col min="771" max="1018" width="9.140625" style="3"/>
    <col min="1019" max="1019" width="54.140625" style="3" bestFit="1" customWidth="1"/>
    <col min="1020" max="1020" width="6" style="3" bestFit="1" customWidth="1"/>
    <col min="1021" max="1021" width="13.5703125" style="3" customWidth="1"/>
    <col min="1022" max="1022" width="13.42578125" style="3" bestFit="1" customWidth="1"/>
    <col min="1023" max="1023" width="9.7109375" style="3" bestFit="1" customWidth="1"/>
    <col min="1024" max="1024" width="13.42578125" style="3" bestFit="1" customWidth="1"/>
    <col min="1025" max="1025" width="5.7109375" style="3" bestFit="1" customWidth="1"/>
    <col min="1026" max="1026" width="13.42578125" style="3" bestFit="1" customWidth="1"/>
    <col min="1027" max="1274" width="9.140625" style="3"/>
    <col min="1275" max="1275" width="54.140625" style="3" bestFit="1" customWidth="1"/>
    <col min="1276" max="1276" width="6" style="3" bestFit="1" customWidth="1"/>
    <col min="1277" max="1277" width="13.5703125" style="3" customWidth="1"/>
    <col min="1278" max="1278" width="13.42578125" style="3" bestFit="1" customWidth="1"/>
    <col min="1279" max="1279" width="9.7109375" style="3" bestFit="1" customWidth="1"/>
    <col min="1280" max="1280" width="13.42578125" style="3" bestFit="1" customWidth="1"/>
    <col min="1281" max="1281" width="5.7109375" style="3" bestFit="1" customWidth="1"/>
    <col min="1282" max="1282" width="13.42578125" style="3" bestFit="1" customWidth="1"/>
    <col min="1283" max="1530" width="9.140625" style="3"/>
    <col min="1531" max="1531" width="54.140625" style="3" bestFit="1" customWidth="1"/>
    <col min="1532" max="1532" width="6" style="3" bestFit="1" customWidth="1"/>
    <col min="1533" max="1533" width="13.5703125" style="3" customWidth="1"/>
    <col min="1534" max="1534" width="13.42578125" style="3" bestFit="1" customWidth="1"/>
    <col min="1535" max="1535" width="9.7109375" style="3" bestFit="1" customWidth="1"/>
    <col min="1536" max="1536" width="13.42578125" style="3" bestFit="1" customWidth="1"/>
    <col min="1537" max="1537" width="5.7109375" style="3" bestFit="1" customWidth="1"/>
    <col min="1538" max="1538" width="13.42578125" style="3" bestFit="1" customWidth="1"/>
    <col min="1539" max="1786" width="9.140625" style="3"/>
    <col min="1787" max="1787" width="54.140625" style="3" bestFit="1" customWidth="1"/>
    <col min="1788" max="1788" width="6" style="3" bestFit="1" customWidth="1"/>
    <col min="1789" max="1789" width="13.5703125" style="3" customWidth="1"/>
    <col min="1790" max="1790" width="13.42578125" style="3" bestFit="1" customWidth="1"/>
    <col min="1791" max="1791" width="9.7109375" style="3" bestFit="1" customWidth="1"/>
    <col min="1792" max="1792" width="13.42578125" style="3" bestFit="1" customWidth="1"/>
    <col min="1793" max="1793" width="5.7109375" style="3" bestFit="1" customWidth="1"/>
    <col min="1794" max="1794" width="13.42578125" style="3" bestFit="1" customWidth="1"/>
    <col min="1795" max="2042" width="9.140625" style="3"/>
    <col min="2043" max="2043" width="54.140625" style="3" bestFit="1" customWidth="1"/>
    <col min="2044" max="2044" width="6" style="3" bestFit="1" customWidth="1"/>
    <col min="2045" max="2045" width="13.5703125" style="3" customWidth="1"/>
    <col min="2046" max="2046" width="13.42578125" style="3" bestFit="1" customWidth="1"/>
    <col min="2047" max="2047" width="9.7109375" style="3" bestFit="1" customWidth="1"/>
    <col min="2048" max="2048" width="13.42578125" style="3" bestFit="1" customWidth="1"/>
    <col min="2049" max="2049" width="5.7109375" style="3" bestFit="1" customWidth="1"/>
    <col min="2050" max="2050" width="13.42578125" style="3" bestFit="1" customWidth="1"/>
    <col min="2051" max="2298" width="9.140625" style="3"/>
    <col min="2299" max="2299" width="54.140625" style="3" bestFit="1" customWidth="1"/>
    <col min="2300" max="2300" width="6" style="3" bestFit="1" customWidth="1"/>
    <col min="2301" max="2301" width="13.5703125" style="3" customWidth="1"/>
    <col min="2302" max="2302" width="13.42578125" style="3" bestFit="1" customWidth="1"/>
    <col min="2303" max="2303" width="9.7109375" style="3" bestFit="1" customWidth="1"/>
    <col min="2304" max="2304" width="13.42578125" style="3" bestFit="1" customWidth="1"/>
    <col min="2305" max="2305" width="5.7109375" style="3" bestFit="1" customWidth="1"/>
    <col min="2306" max="2306" width="13.42578125" style="3" bestFit="1" customWidth="1"/>
    <col min="2307" max="2554" width="9.140625" style="3"/>
    <col min="2555" max="2555" width="54.140625" style="3" bestFit="1" customWidth="1"/>
    <col min="2556" max="2556" width="6" style="3" bestFit="1" customWidth="1"/>
    <col min="2557" max="2557" width="13.5703125" style="3" customWidth="1"/>
    <col min="2558" max="2558" width="13.42578125" style="3" bestFit="1" customWidth="1"/>
    <col min="2559" max="2559" width="9.7109375" style="3" bestFit="1" customWidth="1"/>
    <col min="2560" max="2560" width="13.42578125" style="3" bestFit="1" customWidth="1"/>
    <col min="2561" max="2561" width="5.7109375" style="3" bestFit="1" customWidth="1"/>
    <col min="2562" max="2562" width="13.42578125" style="3" bestFit="1" customWidth="1"/>
    <col min="2563" max="2810" width="9.140625" style="3"/>
    <col min="2811" max="2811" width="54.140625" style="3" bestFit="1" customWidth="1"/>
    <col min="2812" max="2812" width="6" style="3" bestFit="1" customWidth="1"/>
    <col min="2813" max="2813" width="13.5703125" style="3" customWidth="1"/>
    <col min="2814" max="2814" width="13.42578125" style="3" bestFit="1" customWidth="1"/>
    <col min="2815" max="2815" width="9.7109375" style="3" bestFit="1" customWidth="1"/>
    <col min="2816" max="2816" width="13.42578125" style="3" bestFit="1" customWidth="1"/>
    <col min="2817" max="2817" width="5.7109375" style="3" bestFit="1" customWidth="1"/>
    <col min="2818" max="2818" width="13.42578125" style="3" bestFit="1" customWidth="1"/>
    <col min="2819" max="3066" width="9.140625" style="3"/>
    <col min="3067" max="3067" width="54.140625" style="3" bestFit="1" customWidth="1"/>
    <col min="3068" max="3068" width="6" style="3" bestFit="1" customWidth="1"/>
    <col min="3069" max="3069" width="13.5703125" style="3" customWidth="1"/>
    <col min="3070" max="3070" width="13.42578125" style="3" bestFit="1" customWidth="1"/>
    <col min="3071" max="3071" width="9.7109375" style="3" bestFit="1" customWidth="1"/>
    <col min="3072" max="3072" width="13.42578125" style="3" bestFit="1" customWidth="1"/>
    <col min="3073" max="3073" width="5.7109375" style="3" bestFit="1" customWidth="1"/>
    <col min="3074" max="3074" width="13.42578125" style="3" bestFit="1" customWidth="1"/>
    <col min="3075" max="3322" width="9.140625" style="3"/>
    <col min="3323" max="3323" width="54.140625" style="3" bestFit="1" customWidth="1"/>
    <col min="3324" max="3324" width="6" style="3" bestFit="1" customWidth="1"/>
    <col min="3325" max="3325" width="13.5703125" style="3" customWidth="1"/>
    <col min="3326" max="3326" width="13.42578125" style="3" bestFit="1" customWidth="1"/>
    <col min="3327" max="3327" width="9.7109375" style="3" bestFit="1" customWidth="1"/>
    <col min="3328" max="3328" width="13.42578125" style="3" bestFit="1" customWidth="1"/>
    <col min="3329" max="3329" width="5.7109375" style="3" bestFit="1" customWidth="1"/>
    <col min="3330" max="3330" width="13.42578125" style="3" bestFit="1" customWidth="1"/>
    <col min="3331" max="3578" width="9.140625" style="3"/>
    <col min="3579" max="3579" width="54.140625" style="3" bestFit="1" customWidth="1"/>
    <col min="3580" max="3580" width="6" style="3" bestFit="1" customWidth="1"/>
    <col min="3581" max="3581" width="13.5703125" style="3" customWidth="1"/>
    <col min="3582" max="3582" width="13.42578125" style="3" bestFit="1" customWidth="1"/>
    <col min="3583" max="3583" width="9.7109375" style="3" bestFit="1" customWidth="1"/>
    <col min="3584" max="3584" width="13.42578125" style="3" bestFit="1" customWidth="1"/>
    <col min="3585" max="3585" width="5.7109375" style="3" bestFit="1" customWidth="1"/>
    <col min="3586" max="3586" width="13.42578125" style="3" bestFit="1" customWidth="1"/>
    <col min="3587" max="3834" width="9.140625" style="3"/>
    <col min="3835" max="3835" width="54.140625" style="3" bestFit="1" customWidth="1"/>
    <col min="3836" max="3836" width="6" style="3" bestFit="1" customWidth="1"/>
    <col min="3837" max="3837" width="13.5703125" style="3" customWidth="1"/>
    <col min="3838" max="3838" width="13.42578125" style="3" bestFit="1" customWidth="1"/>
    <col min="3839" max="3839" width="9.7109375" style="3" bestFit="1" customWidth="1"/>
    <col min="3840" max="3840" width="13.42578125" style="3" bestFit="1" customWidth="1"/>
    <col min="3841" max="3841" width="5.7109375" style="3" bestFit="1" customWidth="1"/>
    <col min="3842" max="3842" width="13.42578125" style="3" bestFit="1" customWidth="1"/>
    <col min="3843" max="4090" width="9.140625" style="3"/>
    <col min="4091" max="4091" width="54.140625" style="3" bestFit="1" customWidth="1"/>
    <col min="4092" max="4092" width="6" style="3" bestFit="1" customWidth="1"/>
    <col min="4093" max="4093" width="13.5703125" style="3" customWidth="1"/>
    <col min="4094" max="4094" width="13.42578125" style="3" bestFit="1" customWidth="1"/>
    <col min="4095" max="4095" width="9.7109375" style="3" bestFit="1" customWidth="1"/>
    <col min="4096" max="4096" width="13.42578125" style="3" bestFit="1" customWidth="1"/>
    <col min="4097" max="4097" width="5.7109375" style="3" bestFit="1" customWidth="1"/>
    <col min="4098" max="4098" width="13.42578125" style="3" bestFit="1" customWidth="1"/>
    <col min="4099" max="4346" width="9.140625" style="3"/>
    <col min="4347" max="4347" width="54.140625" style="3" bestFit="1" customWidth="1"/>
    <col min="4348" max="4348" width="6" style="3" bestFit="1" customWidth="1"/>
    <col min="4349" max="4349" width="13.5703125" style="3" customWidth="1"/>
    <col min="4350" max="4350" width="13.42578125" style="3" bestFit="1" customWidth="1"/>
    <col min="4351" max="4351" width="9.7109375" style="3" bestFit="1" customWidth="1"/>
    <col min="4352" max="4352" width="13.42578125" style="3" bestFit="1" customWidth="1"/>
    <col min="4353" max="4353" width="5.7109375" style="3" bestFit="1" customWidth="1"/>
    <col min="4354" max="4354" width="13.42578125" style="3" bestFit="1" customWidth="1"/>
    <col min="4355" max="4602" width="9.140625" style="3"/>
    <col min="4603" max="4603" width="54.140625" style="3" bestFit="1" customWidth="1"/>
    <col min="4604" max="4604" width="6" style="3" bestFit="1" customWidth="1"/>
    <col min="4605" max="4605" width="13.5703125" style="3" customWidth="1"/>
    <col min="4606" max="4606" width="13.42578125" style="3" bestFit="1" customWidth="1"/>
    <col min="4607" max="4607" width="9.7109375" style="3" bestFit="1" customWidth="1"/>
    <col min="4608" max="4608" width="13.42578125" style="3" bestFit="1" customWidth="1"/>
    <col min="4609" max="4609" width="5.7109375" style="3" bestFit="1" customWidth="1"/>
    <col min="4610" max="4610" width="13.42578125" style="3" bestFit="1" customWidth="1"/>
    <col min="4611" max="4858" width="9.140625" style="3"/>
    <col min="4859" max="4859" width="54.140625" style="3" bestFit="1" customWidth="1"/>
    <col min="4860" max="4860" width="6" style="3" bestFit="1" customWidth="1"/>
    <col min="4861" max="4861" width="13.5703125" style="3" customWidth="1"/>
    <col min="4862" max="4862" width="13.42578125" style="3" bestFit="1" customWidth="1"/>
    <col min="4863" max="4863" width="9.7109375" style="3" bestFit="1" customWidth="1"/>
    <col min="4864" max="4864" width="13.42578125" style="3" bestFit="1" customWidth="1"/>
    <col min="4865" max="4865" width="5.7109375" style="3" bestFit="1" customWidth="1"/>
    <col min="4866" max="4866" width="13.42578125" style="3" bestFit="1" customWidth="1"/>
    <col min="4867" max="5114" width="9.140625" style="3"/>
    <col min="5115" max="5115" width="54.140625" style="3" bestFit="1" customWidth="1"/>
    <col min="5116" max="5116" width="6" style="3" bestFit="1" customWidth="1"/>
    <col min="5117" max="5117" width="13.5703125" style="3" customWidth="1"/>
    <col min="5118" max="5118" width="13.42578125" style="3" bestFit="1" customWidth="1"/>
    <col min="5119" max="5119" width="9.7109375" style="3" bestFit="1" customWidth="1"/>
    <col min="5120" max="5120" width="13.42578125" style="3" bestFit="1" customWidth="1"/>
    <col min="5121" max="5121" width="5.7109375" style="3" bestFit="1" customWidth="1"/>
    <col min="5122" max="5122" width="13.42578125" style="3" bestFit="1" customWidth="1"/>
    <col min="5123" max="5370" width="9.140625" style="3"/>
    <col min="5371" max="5371" width="54.140625" style="3" bestFit="1" customWidth="1"/>
    <col min="5372" max="5372" width="6" style="3" bestFit="1" customWidth="1"/>
    <col min="5373" max="5373" width="13.5703125" style="3" customWidth="1"/>
    <col min="5374" max="5374" width="13.42578125" style="3" bestFit="1" customWidth="1"/>
    <col min="5375" max="5375" width="9.7109375" style="3" bestFit="1" customWidth="1"/>
    <col min="5376" max="5376" width="13.42578125" style="3" bestFit="1" customWidth="1"/>
    <col min="5377" max="5377" width="5.7109375" style="3" bestFit="1" customWidth="1"/>
    <col min="5378" max="5378" width="13.42578125" style="3" bestFit="1" customWidth="1"/>
    <col min="5379" max="5626" width="9.140625" style="3"/>
    <col min="5627" max="5627" width="54.140625" style="3" bestFit="1" customWidth="1"/>
    <col min="5628" max="5628" width="6" style="3" bestFit="1" customWidth="1"/>
    <col min="5629" max="5629" width="13.5703125" style="3" customWidth="1"/>
    <col min="5630" max="5630" width="13.42578125" style="3" bestFit="1" customWidth="1"/>
    <col min="5631" max="5631" width="9.7109375" style="3" bestFit="1" customWidth="1"/>
    <col min="5632" max="5632" width="13.42578125" style="3" bestFit="1" customWidth="1"/>
    <col min="5633" max="5633" width="5.7109375" style="3" bestFit="1" customWidth="1"/>
    <col min="5634" max="5634" width="13.42578125" style="3" bestFit="1" customWidth="1"/>
    <col min="5635" max="5882" width="9.140625" style="3"/>
    <col min="5883" max="5883" width="54.140625" style="3" bestFit="1" customWidth="1"/>
    <col min="5884" max="5884" width="6" style="3" bestFit="1" customWidth="1"/>
    <col min="5885" max="5885" width="13.5703125" style="3" customWidth="1"/>
    <col min="5886" max="5886" width="13.42578125" style="3" bestFit="1" customWidth="1"/>
    <col min="5887" max="5887" width="9.7109375" style="3" bestFit="1" customWidth="1"/>
    <col min="5888" max="5888" width="13.42578125" style="3" bestFit="1" customWidth="1"/>
    <col min="5889" max="5889" width="5.7109375" style="3" bestFit="1" customWidth="1"/>
    <col min="5890" max="5890" width="13.42578125" style="3" bestFit="1" customWidth="1"/>
    <col min="5891" max="6138" width="9.140625" style="3"/>
    <col min="6139" max="6139" width="54.140625" style="3" bestFit="1" customWidth="1"/>
    <col min="6140" max="6140" width="6" style="3" bestFit="1" customWidth="1"/>
    <col min="6141" max="6141" width="13.5703125" style="3" customWidth="1"/>
    <col min="6142" max="6142" width="13.42578125" style="3" bestFit="1" customWidth="1"/>
    <col min="6143" max="6143" width="9.7109375" style="3" bestFit="1" customWidth="1"/>
    <col min="6144" max="6144" width="13.42578125" style="3" bestFit="1" customWidth="1"/>
    <col min="6145" max="6145" width="5.7109375" style="3" bestFit="1" customWidth="1"/>
    <col min="6146" max="6146" width="13.42578125" style="3" bestFit="1" customWidth="1"/>
    <col min="6147" max="6394" width="9.140625" style="3"/>
    <col min="6395" max="6395" width="54.140625" style="3" bestFit="1" customWidth="1"/>
    <col min="6396" max="6396" width="6" style="3" bestFit="1" customWidth="1"/>
    <col min="6397" max="6397" width="13.5703125" style="3" customWidth="1"/>
    <col min="6398" max="6398" width="13.42578125" style="3" bestFit="1" customWidth="1"/>
    <col min="6399" max="6399" width="9.7109375" style="3" bestFit="1" customWidth="1"/>
    <col min="6400" max="6400" width="13.42578125" style="3" bestFit="1" customWidth="1"/>
    <col min="6401" max="6401" width="5.7109375" style="3" bestFit="1" customWidth="1"/>
    <col min="6402" max="6402" width="13.42578125" style="3" bestFit="1" customWidth="1"/>
    <col min="6403" max="6650" width="9.140625" style="3"/>
    <col min="6651" max="6651" width="54.140625" style="3" bestFit="1" customWidth="1"/>
    <col min="6652" max="6652" width="6" style="3" bestFit="1" customWidth="1"/>
    <col min="6653" max="6653" width="13.5703125" style="3" customWidth="1"/>
    <col min="6654" max="6654" width="13.42578125" style="3" bestFit="1" customWidth="1"/>
    <col min="6655" max="6655" width="9.7109375" style="3" bestFit="1" customWidth="1"/>
    <col min="6656" max="6656" width="13.42578125" style="3" bestFit="1" customWidth="1"/>
    <col min="6657" max="6657" width="5.7109375" style="3" bestFit="1" customWidth="1"/>
    <col min="6658" max="6658" width="13.42578125" style="3" bestFit="1" customWidth="1"/>
    <col min="6659" max="6906" width="9.140625" style="3"/>
    <col min="6907" max="6907" width="54.140625" style="3" bestFit="1" customWidth="1"/>
    <col min="6908" max="6908" width="6" style="3" bestFit="1" customWidth="1"/>
    <col min="6909" max="6909" width="13.5703125" style="3" customWidth="1"/>
    <col min="6910" max="6910" width="13.42578125" style="3" bestFit="1" customWidth="1"/>
    <col min="6911" max="6911" width="9.7109375" style="3" bestFit="1" customWidth="1"/>
    <col min="6912" max="6912" width="13.42578125" style="3" bestFit="1" customWidth="1"/>
    <col min="6913" max="6913" width="5.7109375" style="3" bestFit="1" customWidth="1"/>
    <col min="6914" max="6914" width="13.42578125" style="3" bestFit="1" customWidth="1"/>
    <col min="6915" max="7162" width="9.140625" style="3"/>
    <col min="7163" max="7163" width="54.140625" style="3" bestFit="1" customWidth="1"/>
    <col min="7164" max="7164" width="6" style="3" bestFit="1" customWidth="1"/>
    <col min="7165" max="7165" width="13.5703125" style="3" customWidth="1"/>
    <col min="7166" max="7166" width="13.42578125" style="3" bestFit="1" customWidth="1"/>
    <col min="7167" max="7167" width="9.7109375" style="3" bestFit="1" customWidth="1"/>
    <col min="7168" max="7168" width="13.42578125" style="3" bestFit="1" customWidth="1"/>
    <col min="7169" max="7169" width="5.7109375" style="3" bestFit="1" customWidth="1"/>
    <col min="7170" max="7170" width="13.42578125" style="3" bestFit="1" customWidth="1"/>
    <col min="7171" max="7418" width="9.140625" style="3"/>
    <col min="7419" max="7419" width="54.140625" style="3" bestFit="1" customWidth="1"/>
    <col min="7420" max="7420" width="6" style="3" bestFit="1" customWidth="1"/>
    <col min="7421" max="7421" width="13.5703125" style="3" customWidth="1"/>
    <col min="7422" max="7422" width="13.42578125" style="3" bestFit="1" customWidth="1"/>
    <col min="7423" max="7423" width="9.7109375" style="3" bestFit="1" customWidth="1"/>
    <col min="7424" max="7424" width="13.42578125" style="3" bestFit="1" customWidth="1"/>
    <col min="7425" max="7425" width="5.7109375" style="3" bestFit="1" customWidth="1"/>
    <col min="7426" max="7426" width="13.42578125" style="3" bestFit="1" customWidth="1"/>
    <col min="7427" max="7674" width="9.140625" style="3"/>
    <col min="7675" max="7675" width="54.140625" style="3" bestFit="1" customWidth="1"/>
    <col min="7676" max="7676" width="6" style="3" bestFit="1" customWidth="1"/>
    <col min="7677" max="7677" width="13.5703125" style="3" customWidth="1"/>
    <col min="7678" max="7678" width="13.42578125" style="3" bestFit="1" customWidth="1"/>
    <col min="7679" max="7679" width="9.7109375" style="3" bestFit="1" customWidth="1"/>
    <col min="7680" max="7680" width="13.42578125" style="3" bestFit="1" customWidth="1"/>
    <col min="7681" max="7681" width="5.7109375" style="3" bestFit="1" customWidth="1"/>
    <col min="7682" max="7682" width="13.42578125" style="3" bestFit="1" customWidth="1"/>
    <col min="7683" max="7930" width="9.140625" style="3"/>
    <col min="7931" max="7931" width="54.140625" style="3" bestFit="1" customWidth="1"/>
    <col min="7932" max="7932" width="6" style="3" bestFit="1" customWidth="1"/>
    <col min="7933" max="7933" width="13.5703125" style="3" customWidth="1"/>
    <col min="7934" max="7934" width="13.42578125" style="3" bestFit="1" customWidth="1"/>
    <col min="7935" max="7935" width="9.7109375" style="3" bestFit="1" customWidth="1"/>
    <col min="7936" max="7936" width="13.42578125" style="3" bestFit="1" customWidth="1"/>
    <col min="7937" max="7937" width="5.7109375" style="3" bestFit="1" customWidth="1"/>
    <col min="7938" max="7938" width="13.42578125" style="3" bestFit="1" customWidth="1"/>
    <col min="7939" max="8186" width="9.140625" style="3"/>
    <col min="8187" max="8187" width="54.140625" style="3" bestFit="1" customWidth="1"/>
    <col min="8188" max="8188" width="6" style="3" bestFit="1" customWidth="1"/>
    <col min="8189" max="8189" width="13.5703125" style="3" customWidth="1"/>
    <col min="8190" max="8190" width="13.42578125" style="3" bestFit="1" customWidth="1"/>
    <col min="8191" max="8191" width="9.7109375" style="3" bestFit="1" customWidth="1"/>
    <col min="8192" max="8192" width="13.42578125" style="3" bestFit="1" customWidth="1"/>
    <col min="8193" max="8193" width="5.7109375" style="3" bestFit="1" customWidth="1"/>
    <col min="8194" max="8194" width="13.42578125" style="3" bestFit="1" customWidth="1"/>
    <col min="8195" max="8442" width="9.140625" style="3"/>
    <col min="8443" max="8443" width="54.140625" style="3" bestFit="1" customWidth="1"/>
    <col min="8444" max="8444" width="6" style="3" bestFit="1" customWidth="1"/>
    <col min="8445" max="8445" width="13.5703125" style="3" customWidth="1"/>
    <col min="8446" max="8446" width="13.42578125" style="3" bestFit="1" customWidth="1"/>
    <col min="8447" max="8447" width="9.7109375" style="3" bestFit="1" customWidth="1"/>
    <col min="8448" max="8448" width="13.42578125" style="3" bestFit="1" customWidth="1"/>
    <col min="8449" max="8449" width="5.7109375" style="3" bestFit="1" customWidth="1"/>
    <col min="8450" max="8450" width="13.42578125" style="3" bestFit="1" customWidth="1"/>
    <col min="8451" max="8698" width="9.140625" style="3"/>
    <col min="8699" max="8699" width="54.140625" style="3" bestFit="1" customWidth="1"/>
    <col min="8700" max="8700" width="6" style="3" bestFit="1" customWidth="1"/>
    <col min="8701" max="8701" width="13.5703125" style="3" customWidth="1"/>
    <col min="8702" max="8702" width="13.42578125" style="3" bestFit="1" customWidth="1"/>
    <col min="8703" max="8703" width="9.7109375" style="3" bestFit="1" customWidth="1"/>
    <col min="8704" max="8704" width="13.42578125" style="3" bestFit="1" customWidth="1"/>
    <col min="8705" max="8705" width="5.7109375" style="3" bestFit="1" customWidth="1"/>
    <col min="8706" max="8706" width="13.42578125" style="3" bestFit="1" customWidth="1"/>
    <col min="8707" max="8954" width="9.140625" style="3"/>
    <col min="8955" max="8955" width="54.140625" style="3" bestFit="1" customWidth="1"/>
    <col min="8956" max="8956" width="6" style="3" bestFit="1" customWidth="1"/>
    <col min="8957" max="8957" width="13.5703125" style="3" customWidth="1"/>
    <col min="8958" max="8958" width="13.42578125" style="3" bestFit="1" customWidth="1"/>
    <col min="8959" max="8959" width="9.7109375" style="3" bestFit="1" customWidth="1"/>
    <col min="8960" max="8960" width="13.42578125" style="3" bestFit="1" customWidth="1"/>
    <col min="8961" max="8961" width="5.7109375" style="3" bestFit="1" customWidth="1"/>
    <col min="8962" max="8962" width="13.42578125" style="3" bestFit="1" customWidth="1"/>
    <col min="8963" max="9210" width="9.140625" style="3"/>
    <col min="9211" max="9211" width="54.140625" style="3" bestFit="1" customWidth="1"/>
    <col min="9212" max="9212" width="6" style="3" bestFit="1" customWidth="1"/>
    <col min="9213" max="9213" width="13.5703125" style="3" customWidth="1"/>
    <col min="9214" max="9214" width="13.42578125" style="3" bestFit="1" customWidth="1"/>
    <col min="9215" max="9215" width="9.7109375" style="3" bestFit="1" customWidth="1"/>
    <col min="9216" max="9216" width="13.42578125" style="3" bestFit="1" customWidth="1"/>
    <col min="9217" max="9217" width="5.7109375" style="3" bestFit="1" customWidth="1"/>
    <col min="9218" max="9218" width="13.42578125" style="3" bestFit="1" customWidth="1"/>
    <col min="9219" max="9466" width="9.140625" style="3"/>
    <col min="9467" max="9467" width="54.140625" style="3" bestFit="1" customWidth="1"/>
    <col min="9468" max="9468" width="6" style="3" bestFit="1" customWidth="1"/>
    <col min="9469" max="9469" width="13.5703125" style="3" customWidth="1"/>
    <col min="9470" max="9470" width="13.42578125" style="3" bestFit="1" customWidth="1"/>
    <col min="9471" max="9471" width="9.7109375" style="3" bestFit="1" customWidth="1"/>
    <col min="9472" max="9472" width="13.42578125" style="3" bestFit="1" customWidth="1"/>
    <col min="9473" max="9473" width="5.7109375" style="3" bestFit="1" customWidth="1"/>
    <col min="9474" max="9474" width="13.42578125" style="3" bestFit="1" customWidth="1"/>
    <col min="9475" max="9722" width="9.140625" style="3"/>
    <col min="9723" max="9723" width="54.140625" style="3" bestFit="1" customWidth="1"/>
    <col min="9724" max="9724" width="6" style="3" bestFit="1" customWidth="1"/>
    <col min="9725" max="9725" width="13.5703125" style="3" customWidth="1"/>
    <col min="9726" max="9726" width="13.42578125" style="3" bestFit="1" customWidth="1"/>
    <col min="9727" max="9727" width="9.7109375" style="3" bestFit="1" customWidth="1"/>
    <col min="9728" max="9728" width="13.42578125" style="3" bestFit="1" customWidth="1"/>
    <col min="9729" max="9729" width="5.7109375" style="3" bestFit="1" customWidth="1"/>
    <col min="9730" max="9730" width="13.42578125" style="3" bestFit="1" customWidth="1"/>
    <col min="9731" max="9978" width="9.140625" style="3"/>
    <col min="9979" max="9979" width="54.140625" style="3" bestFit="1" customWidth="1"/>
    <col min="9980" max="9980" width="6" style="3" bestFit="1" customWidth="1"/>
    <col min="9981" max="9981" width="13.5703125" style="3" customWidth="1"/>
    <col min="9982" max="9982" width="13.42578125" style="3" bestFit="1" customWidth="1"/>
    <col min="9983" max="9983" width="9.7109375" style="3" bestFit="1" customWidth="1"/>
    <col min="9984" max="9984" width="13.42578125" style="3" bestFit="1" customWidth="1"/>
    <col min="9985" max="9985" width="5.7109375" style="3" bestFit="1" customWidth="1"/>
    <col min="9986" max="9986" width="13.42578125" style="3" bestFit="1" customWidth="1"/>
    <col min="9987" max="10234" width="9.140625" style="3"/>
    <col min="10235" max="10235" width="54.140625" style="3" bestFit="1" customWidth="1"/>
    <col min="10236" max="10236" width="6" style="3" bestFit="1" customWidth="1"/>
    <col min="10237" max="10237" width="13.5703125" style="3" customWidth="1"/>
    <col min="10238" max="10238" width="13.42578125" style="3" bestFit="1" customWidth="1"/>
    <col min="10239" max="10239" width="9.7109375" style="3" bestFit="1" customWidth="1"/>
    <col min="10240" max="10240" width="13.42578125" style="3" bestFit="1" customWidth="1"/>
    <col min="10241" max="10241" width="5.7109375" style="3" bestFit="1" customWidth="1"/>
    <col min="10242" max="10242" width="13.42578125" style="3" bestFit="1" customWidth="1"/>
    <col min="10243" max="10490" width="9.140625" style="3"/>
    <col min="10491" max="10491" width="54.140625" style="3" bestFit="1" customWidth="1"/>
    <col min="10492" max="10492" width="6" style="3" bestFit="1" customWidth="1"/>
    <col min="10493" max="10493" width="13.5703125" style="3" customWidth="1"/>
    <col min="10494" max="10494" width="13.42578125" style="3" bestFit="1" customWidth="1"/>
    <col min="10495" max="10495" width="9.7109375" style="3" bestFit="1" customWidth="1"/>
    <col min="10496" max="10496" width="13.42578125" style="3" bestFit="1" customWidth="1"/>
    <col min="10497" max="10497" width="5.7109375" style="3" bestFit="1" customWidth="1"/>
    <col min="10498" max="10498" width="13.42578125" style="3" bestFit="1" customWidth="1"/>
    <col min="10499" max="10746" width="9.140625" style="3"/>
    <col min="10747" max="10747" width="54.140625" style="3" bestFit="1" customWidth="1"/>
    <col min="10748" max="10748" width="6" style="3" bestFit="1" customWidth="1"/>
    <col min="10749" max="10749" width="13.5703125" style="3" customWidth="1"/>
    <col min="10750" max="10750" width="13.42578125" style="3" bestFit="1" customWidth="1"/>
    <col min="10751" max="10751" width="9.7109375" style="3" bestFit="1" customWidth="1"/>
    <col min="10752" max="10752" width="13.42578125" style="3" bestFit="1" customWidth="1"/>
    <col min="10753" max="10753" width="5.7109375" style="3" bestFit="1" customWidth="1"/>
    <col min="10754" max="10754" width="13.42578125" style="3" bestFit="1" customWidth="1"/>
    <col min="10755" max="11002" width="9.140625" style="3"/>
    <col min="11003" max="11003" width="54.140625" style="3" bestFit="1" customWidth="1"/>
    <col min="11004" max="11004" width="6" style="3" bestFit="1" customWidth="1"/>
    <col min="11005" max="11005" width="13.5703125" style="3" customWidth="1"/>
    <col min="11006" max="11006" width="13.42578125" style="3" bestFit="1" customWidth="1"/>
    <col min="11007" max="11007" width="9.7109375" style="3" bestFit="1" customWidth="1"/>
    <col min="11008" max="11008" width="13.42578125" style="3" bestFit="1" customWidth="1"/>
    <col min="11009" max="11009" width="5.7109375" style="3" bestFit="1" customWidth="1"/>
    <col min="11010" max="11010" width="13.42578125" style="3" bestFit="1" customWidth="1"/>
    <col min="11011" max="11258" width="9.140625" style="3"/>
    <col min="11259" max="11259" width="54.140625" style="3" bestFit="1" customWidth="1"/>
    <col min="11260" max="11260" width="6" style="3" bestFit="1" customWidth="1"/>
    <col min="11261" max="11261" width="13.5703125" style="3" customWidth="1"/>
    <col min="11262" max="11262" width="13.42578125" style="3" bestFit="1" customWidth="1"/>
    <col min="11263" max="11263" width="9.7109375" style="3" bestFit="1" customWidth="1"/>
    <col min="11264" max="11264" width="13.42578125" style="3" bestFit="1" customWidth="1"/>
    <col min="11265" max="11265" width="5.7109375" style="3" bestFit="1" customWidth="1"/>
    <col min="11266" max="11266" width="13.42578125" style="3" bestFit="1" customWidth="1"/>
    <col min="11267" max="11514" width="9.140625" style="3"/>
    <col min="11515" max="11515" width="54.140625" style="3" bestFit="1" customWidth="1"/>
    <col min="11516" max="11516" width="6" style="3" bestFit="1" customWidth="1"/>
    <col min="11517" max="11517" width="13.5703125" style="3" customWidth="1"/>
    <col min="11518" max="11518" width="13.42578125" style="3" bestFit="1" customWidth="1"/>
    <col min="11519" max="11519" width="9.7109375" style="3" bestFit="1" customWidth="1"/>
    <col min="11520" max="11520" width="13.42578125" style="3" bestFit="1" customWidth="1"/>
    <col min="11521" max="11521" width="5.7109375" style="3" bestFit="1" customWidth="1"/>
    <col min="11522" max="11522" width="13.42578125" style="3" bestFit="1" customWidth="1"/>
    <col min="11523" max="11770" width="9.140625" style="3"/>
    <col min="11771" max="11771" width="54.140625" style="3" bestFit="1" customWidth="1"/>
    <col min="11772" max="11772" width="6" style="3" bestFit="1" customWidth="1"/>
    <col min="11773" max="11773" width="13.5703125" style="3" customWidth="1"/>
    <col min="11774" max="11774" width="13.42578125" style="3" bestFit="1" customWidth="1"/>
    <col min="11775" max="11775" width="9.7109375" style="3" bestFit="1" customWidth="1"/>
    <col min="11776" max="11776" width="13.42578125" style="3" bestFit="1" customWidth="1"/>
    <col min="11777" max="11777" width="5.7109375" style="3" bestFit="1" customWidth="1"/>
    <col min="11778" max="11778" width="13.42578125" style="3" bestFit="1" customWidth="1"/>
    <col min="11779" max="12026" width="9.140625" style="3"/>
    <col min="12027" max="12027" width="54.140625" style="3" bestFit="1" customWidth="1"/>
    <col min="12028" max="12028" width="6" style="3" bestFit="1" customWidth="1"/>
    <col min="12029" max="12029" width="13.5703125" style="3" customWidth="1"/>
    <col min="12030" max="12030" width="13.42578125" style="3" bestFit="1" customWidth="1"/>
    <col min="12031" max="12031" width="9.7109375" style="3" bestFit="1" customWidth="1"/>
    <col min="12032" max="12032" width="13.42578125" style="3" bestFit="1" customWidth="1"/>
    <col min="12033" max="12033" width="5.7109375" style="3" bestFit="1" customWidth="1"/>
    <col min="12034" max="12034" width="13.42578125" style="3" bestFit="1" customWidth="1"/>
    <col min="12035" max="12282" width="9.140625" style="3"/>
    <col min="12283" max="12283" width="54.140625" style="3" bestFit="1" customWidth="1"/>
    <col min="12284" max="12284" width="6" style="3" bestFit="1" customWidth="1"/>
    <col min="12285" max="12285" width="13.5703125" style="3" customWidth="1"/>
    <col min="12286" max="12286" width="13.42578125" style="3" bestFit="1" customWidth="1"/>
    <col min="12287" max="12287" width="9.7109375" style="3" bestFit="1" customWidth="1"/>
    <col min="12288" max="12288" width="13.42578125" style="3" bestFit="1" customWidth="1"/>
    <col min="12289" max="12289" width="5.7109375" style="3" bestFit="1" customWidth="1"/>
    <col min="12290" max="12290" width="13.42578125" style="3" bestFit="1" customWidth="1"/>
    <col min="12291" max="12538" width="9.140625" style="3"/>
    <col min="12539" max="12539" width="54.140625" style="3" bestFit="1" customWidth="1"/>
    <col min="12540" max="12540" width="6" style="3" bestFit="1" customWidth="1"/>
    <col min="12541" max="12541" width="13.5703125" style="3" customWidth="1"/>
    <col min="12542" max="12542" width="13.42578125" style="3" bestFit="1" customWidth="1"/>
    <col min="12543" max="12543" width="9.7109375" style="3" bestFit="1" customWidth="1"/>
    <col min="12544" max="12544" width="13.42578125" style="3" bestFit="1" customWidth="1"/>
    <col min="12545" max="12545" width="5.7109375" style="3" bestFit="1" customWidth="1"/>
    <col min="12546" max="12546" width="13.42578125" style="3" bestFit="1" customWidth="1"/>
    <col min="12547" max="12794" width="9.140625" style="3"/>
    <col min="12795" max="12795" width="54.140625" style="3" bestFit="1" customWidth="1"/>
    <col min="12796" max="12796" width="6" style="3" bestFit="1" customWidth="1"/>
    <col min="12797" max="12797" width="13.5703125" style="3" customWidth="1"/>
    <col min="12798" max="12798" width="13.42578125" style="3" bestFit="1" customWidth="1"/>
    <col min="12799" max="12799" width="9.7109375" style="3" bestFit="1" customWidth="1"/>
    <col min="12800" max="12800" width="13.42578125" style="3" bestFit="1" customWidth="1"/>
    <col min="12801" max="12801" width="5.7109375" style="3" bestFit="1" customWidth="1"/>
    <col min="12802" max="12802" width="13.42578125" style="3" bestFit="1" customWidth="1"/>
    <col min="12803" max="13050" width="9.140625" style="3"/>
    <col min="13051" max="13051" width="54.140625" style="3" bestFit="1" customWidth="1"/>
    <col min="13052" max="13052" width="6" style="3" bestFit="1" customWidth="1"/>
    <col min="13053" max="13053" width="13.5703125" style="3" customWidth="1"/>
    <col min="13054" max="13054" width="13.42578125" style="3" bestFit="1" customWidth="1"/>
    <col min="13055" max="13055" width="9.7109375" style="3" bestFit="1" customWidth="1"/>
    <col min="13056" max="13056" width="13.42578125" style="3" bestFit="1" customWidth="1"/>
    <col min="13057" max="13057" width="5.7109375" style="3" bestFit="1" customWidth="1"/>
    <col min="13058" max="13058" width="13.42578125" style="3" bestFit="1" customWidth="1"/>
    <col min="13059" max="13306" width="9.140625" style="3"/>
    <col min="13307" max="13307" width="54.140625" style="3" bestFit="1" customWidth="1"/>
    <col min="13308" max="13308" width="6" style="3" bestFit="1" customWidth="1"/>
    <col min="13309" max="13309" width="13.5703125" style="3" customWidth="1"/>
    <col min="13310" max="13310" width="13.42578125" style="3" bestFit="1" customWidth="1"/>
    <col min="13311" max="13311" width="9.7109375" style="3" bestFit="1" customWidth="1"/>
    <col min="13312" max="13312" width="13.42578125" style="3" bestFit="1" customWidth="1"/>
    <col min="13313" max="13313" width="5.7109375" style="3" bestFit="1" customWidth="1"/>
    <col min="13314" max="13314" width="13.42578125" style="3" bestFit="1" customWidth="1"/>
    <col min="13315" max="13562" width="9.140625" style="3"/>
    <col min="13563" max="13563" width="54.140625" style="3" bestFit="1" customWidth="1"/>
    <col min="13564" max="13564" width="6" style="3" bestFit="1" customWidth="1"/>
    <col min="13565" max="13565" width="13.5703125" style="3" customWidth="1"/>
    <col min="13566" max="13566" width="13.42578125" style="3" bestFit="1" customWidth="1"/>
    <col min="13567" max="13567" width="9.7109375" style="3" bestFit="1" customWidth="1"/>
    <col min="13568" max="13568" width="13.42578125" style="3" bestFit="1" customWidth="1"/>
    <col min="13569" max="13569" width="5.7109375" style="3" bestFit="1" customWidth="1"/>
    <col min="13570" max="13570" width="13.42578125" style="3" bestFit="1" customWidth="1"/>
    <col min="13571" max="13818" width="9.140625" style="3"/>
    <col min="13819" max="13819" width="54.140625" style="3" bestFit="1" customWidth="1"/>
    <col min="13820" max="13820" width="6" style="3" bestFit="1" customWidth="1"/>
    <col min="13821" max="13821" width="13.5703125" style="3" customWidth="1"/>
    <col min="13822" max="13822" width="13.42578125" style="3" bestFit="1" customWidth="1"/>
    <col min="13823" max="13823" width="9.7109375" style="3" bestFit="1" customWidth="1"/>
    <col min="13824" max="13824" width="13.42578125" style="3" bestFit="1" customWidth="1"/>
    <col min="13825" max="13825" width="5.7109375" style="3" bestFit="1" customWidth="1"/>
    <col min="13826" max="13826" width="13.42578125" style="3" bestFit="1" customWidth="1"/>
    <col min="13827" max="14074" width="9.140625" style="3"/>
    <col min="14075" max="14075" width="54.140625" style="3" bestFit="1" customWidth="1"/>
    <col min="14076" max="14076" width="6" style="3" bestFit="1" customWidth="1"/>
    <col min="14077" max="14077" width="13.5703125" style="3" customWidth="1"/>
    <col min="14078" max="14078" width="13.42578125" style="3" bestFit="1" customWidth="1"/>
    <col min="14079" max="14079" width="9.7109375" style="3" bestFit="1" customWidth="1"/>
    <col min="14080" max="14080" width="13.42578125" style="3" bestFit="1" customWidth="1"/>
    <col min="14081" max="14081" width="5.7109375" style="3" bestFit="1" customWidth="1"/>
    <col min="14082" max="14082" width="13.42578125" style="3" bestFit="1" customWidth="1"/>
    <col min="14083" max="14330" width="9.140625" style="3"/>
    <col min="14331" max="14331" width="54.140625" style="3" bestFit="1" customWidth="1"/>
    <col min="14332" max="14332" width="6" style="3" bestFit="1" customWidth="1"/>
    <col min="14333" max="14333" width="13.5703125" style="3" customWidth="1"/>
    <col min="14334" max="14334" width="13.42578125" style="3" bestFit="1" customWidth="1"/>
    <col min="14335" max="14335" width="9.7109375" style="3" bestFit="1" customWidth="1"/>
    <col min="14336" max="14336" width="13.42578125" style="3" bestFit="1" customWidth="1"/>
    <col min="14337" max="14337" width="5.7109375" style="3" bestFit="1" customWidth="1"/>
    <col min="14338" max="14338" width="13.42578125" style="3" bestFit="1" customWidth="1"/>
    <col min="14339" max="14586" width="9.140625" style="3"/>
    <col min="14587" max="14587" width="54.140625" style="3" bestFit="1" customWidth="1"/>
    <col min="14588" max="14588" width="6" style="3" bestFit="1" customWidth="1"/>
    <col min="14589" max="14589" width="13.5703125" style="3" customWidth="1"/>
    <col min="14590" max="14590" width="13.42578125" style="3" bestFit="1" customWidth="1"/>
    <col min="14591" max="14591" width="9.7109375" style="3" bestFit="1" customWidth="1"/>
    <col min="14592" max="14592" width="13.42578125" style="3" bestFit="1" customWidth="1"/>
    <col min="14593" max="14593" width="5.7109375" style="3" bestFit="1" customWidth="1"/>
    <col min="14594" max="14594" width="13.42578125" style="3" bestFit="1" customWidth="1"/>
    <col min="14595" max="14842" width="9.140625" style="3"/>
    <col min="14843" max="14843" width="54.140625" style="3" bestFit="1" customWidth="1"/>
    <col min="14844" max="14844" width="6" style="3" bestFit="1" customWidth="1"/>
    <col min="14845" max="14845" width="13.5703125" style="3" customWidth="1"/>
    <col min="14846" max="14846" width="13.42578125" style="3" bestFit="1" customWidth="1"/>
    <col min="14847" max="14847" width="9.7109375" style="3" bestFit="1" customWidth="1"/>
    <col min="14848" max="14848" width="13.42578125" style="3" bestFit="1" customWidth="1"/>
    <col min="14849" max="14849" width="5.7109375" style="3" bestFit="1" customWidth="1"/>
    <col min="14850" max="14850" width="13.42578125" style="3" bestFit="1" customWidth="1"/>
    <col min="14851" max="15098" width="9.140625" style="3"/>
    <col min="15099" max="15099" width="54.140625" style="3" bestFit="1" customWidth="1"/>
    <col min="15100" max="15100" width="6" style="3" bestFit="1" customWidth="1"/>
    <col min="15101" max="15101" width="13.5703125" style="3" customWidth="1"/>
    <col min="15102" max="15102" width="13.42578125" style="3" bestFit="1" customWidth="1"/>
    <col min="15103" max="15103" width="9.7109375" style="3" bestFit="1" customWidth="1"/>
    <col min="15104" max="15104" width="13.42578125" style="3" bestFit="1" customWidth="1"/>
    <col min="15105" max="15105" width="5.7109375" style="3" bestFit="1" customWidth="1"/>
    <col min="15106" max="15106" width="13.42578125" style="3" bestFit="1" customWidth="1"/>
    <col min="15107" max="15354" width="9.140625" style="3"/>
    <col min="15355" max="15355" width="54.140625" style="3" bestFit="1" customWidth="1"/>
    <col min="15356" max="15356" width="6" style="3" bestFit="1" customWidth="1"/>
    <col min="15357" max="15357" width="13.5703125" style="3" customWidth="1"/>
    <col min="15358" max="15358" width="13.42578125" style="3" bestFit="1" customWidth="1"/>
    <col min="15359" max="15359" width="9.7109375" style="3" bestFit="1" customWidth="1"/>
    <col min="15360" max="15360" width="13.42578125" style="3" bestFit="1" customWidth="1"/>
    <col min="15361" max="15361" width="5.7109375" style="3" bestFit="1" customWidth="1"/>
    <col min="15362" max="15362" width="13.42578125" style="3" bestFit="1" customWidth="1"/>
    <col min="15363" max="15610" width="9.140625" style="3"/>
    <col min="15611" max="15611" width="54.140625" style="3" bestFit="1" customWidth="1"/>
    <col min="15612" max="15612" width="6" style="3" bestFit="1" customWidth="1"/>
    <col min="15613" max="15613" width="13.5703125" style="3" customWidth="1"/>
    <col min="15614" max="15614" width="13.42578125" style="3" bestFit="1" customWidth="1"/>
    <col min="15615" max="15615" width="9.7109375" style="3" bestFit="1" customWidth="1"/>
    <col min="15616" max="15616" width="13.42578125" style="3" bestFit="1" customWidth="1"/>
    <col min="15617" max="15617" width="5.7109375" style="3" bestFit="1" customWidth="1"/>
    <col min="15618" max="15618" width="13.42578125" style="3" bestFit="1" customWidth="1"/>
    <col min="15619" max="15866" width="9.140625" style="3"/>
    <col min="15867" max="15867" width="54.140625" style="3" bestFit="1" customWidth="1"/>
    <col min="15868" max="15868" width="6" style="3" bestFit="1" customWidth="1"/>
    <col min="15869" max="15869" width="13.5703125" style="3" customWidth="1"/>
    <col min="15870" max="15870" width="13.42578125" style="3" bestFit="1" customWidth="1"/>
    <col min="15871" max="15871" width="9.7109375" style="3" bestFit="1" customWidth="1"/>
    <col min="15872" max="15872" width="13.42578125" style="3" bestFit="1" customWidth="1"/>
    <col min="15873" max="15873" width="5.7109375" style="3" bestFit="1" customWidth="1"/>
    <col min="15874" max="15874" width="13.42578125" style="3" bestFit="1" customWidth="1"/>
    <col min="15875" max="16122" width="9.140625" style="3"/>
    <col min="16123" max="16123" width="54.140625" style="3" bestFit="1" customWidth="1"/>
    <col min="16124" max="16124" width="6" style="3" bestFit="1" customWidth="1"/>
    <col min="16125" max="16125" width="13.5703125" style="3" customWidth="1"/>
    <col min="16126" max="16126" width="13.42578125" style="3" bestFit="1" customWidth="1"/>
    <col min="16127" max="16127" width="9.7109375" style="3" bestFit="1" customWidth="1"/>
    <col min="16128" max="16128" width="13.42578125" style="3" bestFit="1" customWidth="1"/>
    <col min="16129" max="16129" width="5.7109375" style="3" bestFit="1" customWidth="1"/>
    <col min="16130" max="16130" width="13.42578125" style="3" bestFit="1" customWidth="1"/>
    <col min="16131" max="16384" width="9.140625" style="3"/>
  </cols>
  <sheetData>
    <row r="1" spans="1:9" ht="15.75" x14ac:dyDescent="0.25">
      <c r="G1" s="127" t="s">
        <v>159</v>
      </c>
      <c r="H1" s="127"/>
      <c r="I1" s="127"/>
    </row>
    <row r="2" spans="1:9" ht="15.75" x14ac:dyDescent="0.25">
      <c r="A2" s="128" t="s">
        <v>178</v>
      </c>
      <c r="B2" s="128"/>
      <c r="C2" s="128"/>
      <c r="D2" s="128"/>
      <c r="E2" s="128"/>
      <c r="F2" s="128"/>
      <c r="G2" s="128"/>
      <c r="H2" s="128"/>
      <c r="I2" s="128"/>
    </row>
    <row r="3" spans="1:9" ht="15.75" x14ac:dyDescent="0.25">
      <c r="A3" s="134" t="s">
        <v>192</v>
      </c>
      <c r="B3" s="134"/>
      <c r="C3" s="134"/>
      <c r="D3" s="134"/>
      <c r="E3" s="134"/>
      <c r="F3" s="134"/>
      <c r="G3" s="134"/>
      <c r="H3" s="134"/>
      <c r="I3" s="134"/>
    </row>
    <row r="4" spans="1:9" ht="16.5" customHeight="1" x14ac:dyDescent="0.25">
      <c r="A4" s="129" t="s">
        <v>5</v>
      </c>
      <c r="B4" s="130" t="s">
        <v>8</v>
      </c>
      <c r="C4" s="132" t="s">
        <v>29</v>
      </c>
      <c r="D4" s="132"/>
      <c r="E4" s="133" t="s">
        <v>4</v>
      </c>
      <c r="F4" s="133"/>
      <c r="G4" s="135" t="s">
        <v>22</v>
      </c>
      <c r="H4" s="135"/>
      <c r="I4" s="135"/>
    </row>
    <row r="5" spans="1:9" ht="48.75" customHeight="1" x14ac:dyDescent="0.25">
      <c r="A5" s="129"/>
      <c r="B5" s="130"/>
      <c r="C5" s="131" t="s">
        <v>188</v>
      </c>
      <c r="D5" s="131"/>
      <c r="E5" s="133"/>
      <c r="F5" s="133"/>
      <c r="G5" s="135" t="s">
        <v>28</v>
      </c>
      <c r="H5" s="135"/>
      <c r="I5" s="135"/>
    </row>
    <row r="6" spans="1:9" ht="63" x14ac:dyDescent="0.25">
      <c r="A6" s="129"/>
      <c r="B6" s="130"/>
      <c r="C6" s="10" t="s">
        <v>1</v>
      </c>
      <c r="D6" s="11" t="s">
        <v>20</v>
      </c>
      <c r="E6" s="11" t="s">
        <v>9</v>
      </c>
      <c r="F6" s="11" t="s">
        <v>20</v>
      </c>
      <c r="G6" s="12" t="s">
        <v>27</v>
      </c>
      <c r="H6" s="11" t="s">
        <v>20</v>
      </c>
      <c r="I6" s="12" t="s">
        <v>0</v>
      </c>
    </row>
    <row r="7" spans="1:9" s="2" customFormat="1" ht="15.75" x14ac:dyDescent="0.2">
      <c r="A7" s="13">
        <v>1</v>
      </c>
      <c r="B7" s="13">
        <v>2</v>
      </c>
      <c r="C7" s="14">
        <v>3</v>
      </c>
      <c r="D7" s="15">
        <v>4</v>
      </c>
      <c r="E7" s="15" t="s">
        <v>23</v>
      </c>
      <c r="F7" s="15" t="s">
        <v>24</v>
      </c>
      <c r="G7" s="16" t="s">
        <v>25</v>
      </c>
      <c r="H7" s="16" t="s">
        <v>26</v>
      </c>
      <c r="I7" s="16" t="s">
        <v>34</v>
      </c>
    </row>
    <row r="8" spans="1:9" ht="15.75" x14ac:dyDescent="0.25">
      <c r="A8" s="26" t="s">
        <v>2</v>
      </c>
      <c r="B8" s="9">
        <v>900</v>
      </c>
      <c r="C8" s="7">
        <v>131988</v>
      </c>
      <c r="D8" s="17"/>
      <c r="E8" s="7">
        <v>131988</v>
      </c>
      <c r="F8" s="17"/>
      <c r="G8" s="18">
        <f>E8-C8</f>
        <v>0</v>
      </c>
      <c r="H8" s="18">
        <f>F8-D8</f>
        <v>0</v>
      </c>
      <c r="I8" s="19">
        <f>E8/C8*100</f>
        <v>100</v>
      </c>
    </row>
    <row r="9" spans="1:9" ht="31.5" x14ac:dyDescent="0.25">
      <c r="A9" s="26" t="s">
        <v>31</v>
      </c>
      <c r="B9" s="20">
        <v>901</v>
      </c>
      <c r="C9" s="7">
        <v>784173</v>
      </c>
      <c r="D9" s="7">
        <v>65727</v>
      </c>
      <c r="E9" s="7">
        <v>793254</v>
      </c>
      <c r="F9" s="7">
        <v>65727</v>
      </c>
      <c r="G9" s="18">
        <f t="shared" ref="G9:G27" si="0">E9-C9</f>
        <v>9081</v>
      </c>
      <c r="H9" s="18">
        <f t="shared" ref="H9:H27" si="1">F9-D9</f>
        <v>0</v>
      </c>
      <c r="I9" s="19">
        <f t="shared" ref="I9:I27" si="2">E9/C9*100</f>
        <v>101.15803528048019</v>
      </c>
    </row>
    <row r="10" spans="1:9" ht="15.75" x14ac:dyDescent="0.25">
      <c r="A10" s="26" t="s">
        <v>10</v>
      </c>
      <c r="B10" s="9">
        <v>902</v>
      </c>
      <c r="C10" s="7">
        <v>451917</v>
      </c>
      <c r="D10" s="7"/>
      <c r="E10" s="7">
        <v>446771</v>
      </c>
      <c r="F10" s="7"/>
      <c r="G10" s="18">
        <f t="shared" si="0"/>
        <v>-5146</v>
      </c>
      <c r="H10" s="18">
        <f t="shared" si="1"/>
        <v>0</v>
      </c>
      <c r="I10" s="19">
        <f t="shared" si="2"/>
        <v>98.861295326354167</v>
      </c>
    </row>
    <row r="11" spans="1:9" ht="31.5" x14ac:dyDescent="0.25">
      <c r="A11" s="26" t="s">
        <v>11</v>
      </c>
      <c r="B11" s="21">
        <v>903</v>
      </c>
      <c r="C11" s="7">
        <v>677616</v>
      </c>
      <c r="D11" s="7">
        <v>492132</v>
      </c>
      <c r="E11" s="7">
        <v>677616</v>
      </c>
      <c r="F11" s="7">
        <v>492132</v>
      </c>
      <c r="G11" s="18">
        <f t="shared" si="0"/>
        <v>0</v>
      </c>
      <c r="H11" s="18">
        <f t="shared" si="1"/>
        <v>0</v>
      </c>
      <c r="I11" s="19">
        <f t="shared" si="2"/>
        <v>100</v>
      </c>
    </row>
    <row r="12" spans="1:9" ht="31.5" x14ac:dyDescent="0.25">
      <c r="A12" s="26" t="s">
        <v>12</v>
      </c>
      <c r="B12" s="9">
        <v>906</v>
      </c>
      <c r="C12" s="7">
        <v>212165</v>
      </c>
      <c r="D12" s="7">
        <v>1614</v>
      </c>
      <c r="E12" s="7">
        <v>222165</v>
      </c>
      <c r="F12" s="7">
        <v>1614</v>
      </c>
      <c r="G12" s="18">
        <f t="shared" si="0"/>
        <v>10000</v>
      </c>
      <c r="H12" s="18">
        <f t="shared" si="1"/>
        <v>0</v>
      </c>
      <c r="I12" s="19">
        <f t="shared" si="2"/>
        <v>104.71331275186766</v>
      </c>
    </row>
    <row r="13" spans="1:9" s="6" customFormat="1" ht="15.75" x14ac:dyDescent="0.25">
      <c r="A13" s="26" t="s">
        <v>36</v>
      </c>
      <c r="B13" s="27">
        <v>908</v>
      </c>
      <c r="C13" s="7">
        <v>34827</v>
      </c>
      <c r="D13" s="7"/>
      <c r="E13" s="7">
        <v>34827</v>
      </c>
      <c r="F13" s="7"/>
      <c r="G13" s="18">
        <f t="shared" si="0"/>
        <v>0</v>
      </c>
      <c r="H13" s="18"/>
      <c r="I13" s="19">
        <f t="shared" si="2"/>
        <v>100</v>
      </c>
    </row>
    <row r="14" spans="1:9" ht="31.5" x14ac:dyDescent="0.25">
      <c r="A14" s="26" t="s">
        <v>13</v>
      </c>
      <c r="B14" s="21">
        <v>909</v>
      </c>
      <c r="C14" s="96">
        <v>2612282</v>
      </c>
      <c r="D14" s="96">
        <v>1635256</v>
      </c>
      <c r="E14" s="96">
        <v>2612849</v>
      </c>
      <c r="F14" s="96">
        <v>1635256</v>
      </c>
      <c r="G14" s="18">
        <f t="shared" si="0"/>
        <v>567</v>
      </c>
      <c r="H14" s="18">
        <f t="shared" si="1"/>
        <v>0</v>
      </c>
      <c r="I14" s="19">
        <f t="shared" si="2"/>
        <v>100.02170516046888</v>
      </c>
    </row>
    <row r="15" spans="1:9" ht="31.5" x14ac:dyDescent="0.25">
      <c r="A15" s="26" t="s">
        <v>6</v>
      </c>
      <c r="B15" s="20">
        <v>910</v>
      </c>
      <c r="C15" s="7">
        <v>29123</v>
      </c>
      <c r="D15" s="7"/>
      <c r="E15" s="7">
        <v>29123</v>
      </c>
      <c r="F15" s="7"/>
      <c r="G15" s="18">
        <f t="shared" si="0"/>
        <v>0</v>
      </c>
      <c r="H15" s="18">
        <f t="shared" si="1"/>
        <v>0</v>
      </c>
      <c r="I15" s="19">
        <f t="shared" si="2"/>
        <v>100</v>
      </c>
    </row>
    <row r="16" spans="1:9" ht="15.75" x14ac:dyDescent="0.25">
      <c r="A16" s="26" t="s">
        <v>14</v>
      </c>
      <c r="B16" s="21">
        <v>912</v>
      </c>
      <c r="C16" s="7">
        <v>1202505</v>
      </c>
      <c r="D16" s="7">
        <v>85754</v>
      </c>
      <c r="E16" s="7">
        <v>1209127</v>
      </c>
      <c r="F16" s="7">
        <v>85754</v>
      </c>
      <c r="G16" s="18">
        <f t="shared" si="0"/>
        <v>6622</v>
      </c>
      <c r="H16" s="18">
        <f t="shared" si="1"/>
        <v>0</v>
      </c>
      <c r="I16" s="19">
        <f t="shared" si="2"/>
        <v>100.55068378094063</v>
      </c>
    </row>
    <row r="17" spans="1:9" ht="15.75" x14ac:dyDescent="0.25">
      <c r="A17" s="26" t="s">
        <v>7</v>
      </c>
      <c r="B17" s="9">
        <v>913</v>
      </c>
      <c r="C17" s="7">
        <v>8372276</v>
      </c>
      <c r="D17" s="7">
        <v>5520004</v>
      </c>
      <c r="E17" s="7">
        <v>8373555</v>
      </c>
      <c r="F17" s="7">
        <v>5520004</v>
      </c>
      <c r="G17" s="18">
        <f t="shared" si="0"/>
        <v>1279</v>
      </c>
      <c r="H17" s="18">
        <f t="shared" si="1"/>
        <v>0</v>
      </c>
      <c r="I17" s="19">
        <f t="shared" si="2"/>
        <v>100.01527661056564</v>
      </c>
    </row>
    <row r="18" spans="1:9" ht="31.5" x14ac:dyDescent="0.25">
      <c r="A18" s="26" t="s">
        <v>15</v>
      </c>
      <c r="B18" s="21">
        <v>914</v>
      </c>
      <c r="C18" s="7">
        <v>334611</v>
      </c>
      <c r="D18" s="7">
        <v>257322</v>
      </c>
      <c r="E18" s="7">
        <v>334611</v>
      </c>
      <c r="F18" s="7">
        <v>257322</v>
      </c>
      <c r="G18" s="18">
        <f t="shared" si="0"/>
        <v>0</v>
      </c>
      <c r="H18" s="18">
        <f t="shared" si="1"/>
        <v>0</v>
      </c>
      <c r="I18" s="19">
        <f t="shared" si="2"/>
        <v>100</v>
      </c>
    </row>
    <row r="19" spans="1:9" ht="31.5" x14ac:dyDescent="0.25">
      <c r="A19" s="26" t="s">
        <v>21</v>
      </c>
      <c r="B19" s="21">
        <v>915</v>
      </c>
      <c r="C19" s="7">
        <v>33596</v>
      </c>
      <c r="D19" s="7">
        <v>28094</v>
      </c>
      <c r="E19" s="7">
        <v>34996</v>
      </c>
      <c r="F19" s="7">
        <v>28094</v>
      </c>
      <c r="G19" s="18">
        <f t="shared" si="0"/>
        <v>1400</v>
      </c>
      <c r="H19" s="18">
        <f t="shared" si="1"/>
        <v>0</v>
      </c>
      <c r="I19" s="19">
        <f t="shared" si="2"/>
        <v>104.16716275747113</v>
      </c>
    </row>
    <row r="20" spans="1:9" ht="31.5" x14ac:dyDescent="0.25">
      <c r="A20" s="26" t="s">
        <v>16</v>
      </c>
      <c r="B20" s="9">
        <v>917</v>
      </c>
      <c r="C20" s="7">
        <v>783618</v>
      </c>
      <c r="D20" s="7">
        <v>34401</v>
      </c>
      <c r="E20" s="7">
        <v>787889</v>
      </c>
      <c r="F20" s="7">
        <v>34401</v>
      </c>
      <c r="G20" s="18">
        <f t="shared" si="0"/>
        <v>4271</v>
      </c>
      <c r="H20" s="18">
        <f t="shared" si="1"/>
        <v>0</v>
      </c>
      <c r="I20" s="19">
        <f t="shared" si="2"/>
        <v>100.5450359741609</v>
      </c>
    </row>
    <row r="21" spans="1:9" ht="31.5" x14ac:dyDescent="0.25">
      <c r="A21" s="26" t="s">
        <v>30</v>
      </c>
      <c r="B21" s="9">
        <v>918</v>
      </c>
      <c r="C21" s="17">
        <v>264</v>
      </c>
      <c r="D21" s="17"/>
      <c r="E21" s="17">
        <v>264</v>
      </c>
      <c r="F21" s="17"/>
      <c r="G21" s="18">
        <f t="shared" si="0"/>
        <v>0</v>
      </c>
      <c r="H21" s="18">
        <f t="shared" si="1"/>
        <v>0</v>
      </c>
      <c r="I21" s="19">
        <f t="shared" si="2"/>
        <v>100</v>
      </c>
    </row>
    <row r="22" spans="1:9" ht="15.75" x14ac:dyDescent="0.25">
      <c r="A22" s="26" t="s">
        <v>17</v>
      </c>
      <c r="B22" s="21">
        <v>920</v>
      </c>
      <c r="C22" s="7">
        <v>2454409</v>
      </c>
      <c r="D22" s="7">
        <v>808937</v>
      </c>
      <c r="E22" s="7">
        <v>2484484</v>
      </c>
      <c r="F22" s="7">
        <v>808937</v>
      </c>
      <c r="G22" s="18">
        <f t="shared" si="0"/>
        <v>30075</v>
      </c>
      <c r="H22" s="18">
        <f t="shared" si="1"/>
        <v>0</v>
      </c>
      <c r="I22" s="19">
        <f t="shared" si="2"/>
        <v>101.22534589793307</v>
      </c>
    </row>
    <row r="23" spans="1:9" ht="31.5" x14ac:dyDescent="0.25">
      <c r="A23" s="26" t="s">
        <v>18</v>
      </c>
      <c r="B23" s="9">
        <v>921</v>
      </c>
      <c r="C23" s="7">
        <v>408630</v>
      </c>
      <c r="D23" s="7">
        <v>487</v>
      </c>
      <c r="E23" s="7">
        <v>408630</v>
      </c>
      <c r="F23" s="7">
        <v>487</v>
      </c>
      <c r="G23" s="18">
        <f t="shared" si="0"/>
        <v>0</v>
      </c>
      <c r="H23" s="18">
        <f t="shared" si="1"/>
        <v>0</v>
      </c>
      <c r="I23" s="19">
        <f t="shared" si="2"/>
        <v>100</v>
      </c>
    </row>
    <row r="24" spans="1:9" s="6" customFormat="1" ht="31.5" x14ac:dyDescent="0.25">
      <c r="A24" s="26" t="s">
        <v>35</v>
      </c>
      <c r="B24" s="27">
        <v>922</v>
      </c>
      <c r="C24" s="7">
        <v>26303</v>
      </c>
      <c r="D24" s="7"/>
      <c r="E24" s="7">
        <v>26303</v>
      </c>
      <c r="F24" s="7"/>
      <c r="G24" s="18">
        <f t="shared" si="0"/>
        <v>0</v>
      </c>
      <c r="H24" s="18">
        <f t="shared" si="1"/>
        <v>0</v>
      </c>
      <c r="I24" s="19">
        <f t="shared" si="2"/>
        <v>100</v>
      </c>
    </row>
    <row r="25" spans="1:9" ht="15.75" x14ac:dyDescent="0.25">
      <c r="A25" s="26" t="s">
        <v>33</v>
      </c>
      <c r="B25" s="9">
        <v>923</v>
      </c>
      <c r="C25" s="7">
        <v>243052</v>
      </c>
      <c r="D25" s="7">
        <v>5597</v>
      </c>
      <c r="E25" s="7">
        <v>243052</v>
      </c>
      <c r="F25" s="7">
        <v>5597</v>
      </c>
      <c r="G25" s="18">
        <f t="shared" si="0"/>
        <v>0</v>
      </c>
      <c r="H25" s="18">
        <f t="shared" si="1"/>
        <v>0</v>
      </c>
      <c r="I25" s="19">
        <f t="shared" si="2"/>
        <v>100</v>
      </c>
    </row>
    <row r="26" spans="1:9" ht="31.5" x14ac:dyDescent="0.25">
      <c r="A26" s="26" t="s">
        <v>32</v>
      </c>
      <c r="B26" s="9">
        <v>924</v>
      </c>
      <c r="C26" s="7">
        <v>56350</v>
      </c>
      <c r="D26" s="7">
        <v>32677</v>
      </c>
      <c r="E26" s="7">
        <v>58878</v>
      </c>
      <c r="F26" s="7">
        <v>32677</v>
      </c>
      <c r="G26" s="18">
        <f t="shared" si="0"/>
        <v>2528</v>
      </c>
      <c r="H26" s="18">
        <f t="shared" si="1"/>
        <v>0</v>
      </c>
      <c r="I26" s="19">
        <f t="shared" si="2"/>
        <v>104.48624667258208</v>
      </c>
    </row>
    <row r="27" spans="1:9" ht="15.75" x14ac:dyDescent="0.25">
      <c r="A27" s="26" t="s">
        <v>122</v>
      </c>
      <c r="B27" s="9">
        <v>926</v>
      </c>
      <c r="C27" s="7">
        <v>1062</v>
      </c>
      <c r="D27" s="7"/>
      <c r="E27" s="7">
        <v>1062</v>
      </c>
      <c r="F27" s="7"/>
      <c r="G27" s="18">
        <f t="shared" si="0"/>
        <v>0</v>
      </c>
      <c r="H27" s="18">
        <f t="shared" si="1"/>
        <v>0</v>
      </c>
      <c r="I27" s="19">
        <f t="shared" si="2"/>
        <v>100</v>
      </c>
    </row>
    <row r="28" spans="1:9" ht="15.75" x14ac:dyDescent="0.25">
      <c r="A28" s="4" t="s">
        <v>3</v>
      </c>
      <c r="B28" s="22"/>
      <c r="C28" s="23">
        <f>SUM(C8:C27)</f>
        <v>18850767</v>
      </c>
      <c r="D28" s="23">
        <f t="shared" ref="D28" si="3">SUM(D8:D27)</f>
        <v>8968002</v>
      </c>
      <c r="E28" s="23">
        <f>SUM(E8:E27)</f>
        <v>18911444</v>
      </c>
      <c r="F28" s="23">
        <f t="shared" ref="F28:H28" si="4">SUM(F8:F27)</f>
        <v>8968002</v>
      </c>
      <c r="G28" s="24">
        <f t="shared" si="4"/>
        <v>60677</v>
      </c>
      <c r="H28" s="24">
        <f t="shared" si="4"/>
        <v>0</v>
      </c>
      <c r="I28" s="25">
        <f>E28/C28*100</f>
        <v>100.3218808019854</v>
      </c>
    </row>
    <row r="29" spans="1:9" ht="24.75" customHeight="1" x14ac:dyDescent="0.25">
      <c r="A29" s="1"/>
      <c r="B29" s="1"/>
      <c r="C29" s="1"/>
      <c r="D29" s="1"/>
      <c r="E29" s="1"/>
      <c r="F29" s="1"/>
      <c r="G29" s="8"/>
      <c r="H29" s="1"/>
      <c r="I29" s="1"/>
    </row>
    <row r="30" spans="1:9" x14ac:dyDescent="0.25">
      <c r="E30" s="5"/>
    </row>
    <row r="31" spans="1:9" x14ac:dyDescent="0.25">
      <c r="G31" s="5"/>
    </row>
  </sheetData>
  <mergeCells count="10">
    <mergeCell ref="G1:I1"/>
    <mergeCell ref="A2:I2"/>
    <mergeCell ref="A4:A6"/>
    <mergeCell ref="B4:B6"/>
    <mergeCell ref="C5:D5"/>
    <mergeCell ref="C4:D4"/>
    <mergeCell ref="E4:F5"/>
    <mergeCell ref="A3:I3"/>
    <mergeCell ref="G4:I4"/>
    <mergeCell ref="G5:I5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1"/>
  <sheetViews>
    <sheetView workbookViewId="0">
      <selection activeCell="A4" sqref="A4:E4"/>
    </sheetView>
  </sheetViews>
  <sheetFormatPr defaultRowHeight="12.75" x14ac:dyDescent="0.2"/>
  <cols>
    <col min="1" max="1" width="78.5703125" style="29" customWidth="1"/>
    <col min="2" max="2" width="13.42578125" style="29" customWidth="1"/>
    <col min="3" max="3" width="12.85546875" style="29" customWidth="1"/>
    <col min="4" max="4" width="16.42578125" style="29" customWidth="1"/>
    <col min="5" max="5" width="13.28515625" style="29" customWidth="1"/>
    <col min="6" max="255" width="9.140625" style="29"/>
    <col min="256" max="256" width="24.42578125" style="29" customWidth="1"/>
    <col min="257" max="257" width="78.5703125" style="29" customWidth="1"/>
    <col min="258" max="258" width="13.140625" style="29" customWidth="1"/>
    <col min="259" max="259" width="11.28515625" style="29" bestFit="1" customWidth="1"/>
    <col min="260" max="511" width="9.140625" style="29"/>
    <col min="512" max="512" width="24.42578125" style="29" customWidth="1"/>
    <col min="513" max="513" width="78.5703125" style="29" customWidth="1"/>
    <col min="514" max="514" width="13.140625" style="29" customWidth="1"/>
    <col min="515" max="515" width="11.28515625" style="29" bestFit="1" customWidth="1"/>
    <col min="516" max="767" width="9.140625" style="29"/>
    <col min="768" max="768" width="24.42578125" style="29" customWidth="1"/>
    <col min="769" max="769" width="78.5703125" style="29" customWidth="1"/>
    <col min="770" max="770" width="13.140625" style="29" customWidth="1"/>
    <col min="771" max="771" width="11.28515625" style="29" bestFit="1" customWidth="1"/>
    <col min="772" max="1023" width="9.140625" style="29"/>
    <col min="1024" max="1024" width="24.42578125" style="29" customWidth="1"/>
    <col min="1025" max="1025" width="78.5703125" style="29" customWidth="1"/>
    <col min="1026" max="1026" width="13.140625" style="29" customWidth="1"/>
    <col min="1027" max="1027" width="11.28515625" style="29" bestFit="1" customWidth="1"/>
    <col min="1028" max="1279" width="9.140625" style="29"/>
    <col min="1280" max="1280" width="24.42578125" style="29" customWidth="1"/>
    <col min="1281" max="1281" width="78.5703125" style="29" customWidth="1"/>
    <col min="1282" max="1282" width="13.140625" style="29" customWidth="1"/>
    <col min="1283" max="1283" width="11.28515625" style="29" bestFit="1" customWidth="1"/>
    <col min="1284" max="1535" width="9.140625" style="29"/>
    <col min="1536" max="1536" width="24.42578125" style="29" customWidth="1"/>
    <col min="1537" max="1537" width="78.5703125" style="29" customWidth="1"/>
    <col min="1538" max="1538" width="13.140625" style="29" customWidth="1"/>
    <col min="1539" max="1539" width="11.28515625" style="29" bestFit="1" customWidth="1"/>
    <col min="1540" max="1791" width="9.140625" style="29"/>
    <col min="1792" max="1792" width="24.42578125" style="29" customWidth="1"/>
    <col min="1793" max="1793" width="78.5703125" style="29" customWidth="1"/>
    <col min="1794" max="1794" width="13.140625" style="29" customWidth="1"/>
    <col min="1795" max="1795" width="11.28515625" style="29" bestFit="1" customWidth="1"/>
    <col min="1796" max="2047" width="9.140625" style="29"/>
    <col min="2048" max="2048" width="24.42578125" style="29" customWidth="1"/>
    <col min="2049" max="2049" width="78.5703125" style="29" customWidth="1"/>
    <col min="2050" max="2050" width="13.140625" style="29" customWidth="1"/>
    <col min="2051" max="2051" width="11.28515625" style="29" bestFit="1" customWidth="1"/>
    <col min="2052" max="2303" width="9.140625" style="29"/>
    <col min="2304" max="2304" width="24.42578125" style="29" customWidth="1"/>
    <col min="2305" max="2305" width="78.5703125" style="29" customWidth="1"/>
    <col min="2306" max="2306" width="13.140625" style="29" customWidth="1"/>
    <col min="2307" max="2307" width="11.28515625" style="29" bestFit="1" customWidth="1"/>
    <col min="2308" max="2559" width="9.140625" style="29"/>
    <col min="2560" max="2560" width="24.42578125" style="29" customWidth="1"/>
    <col min="2561" max="2561" width="78.5703125" style="29" customWidth="1"/>
    <col min="2562" max="2562" width="13.140625" style="29" customWidth="1"/>
    <col min="2563" max="2563" width="11.28515625" style="29" bestFit="1" customWidth="1"/>
    <col min="2564" max="2815" width="9.140625" style="29"/>
    <col min="2816" max="2816" width="24.42578125" style="29" customWidth="1"/>
    <col min="2817" max="2817" width="78.5703125" style="29" customWidth="1"/>
    <col min="2818" max="2818" width="13.140625" style="29" customWidth="1"/>
    <col min="2819" max="2819" width="11.28515625" style="29" bestFit="1" customWidth="1"/>
    <col min="2820" max="3071" width="9.140625" style="29"/>
    <col min="3072" max="3072" width="24.42578125" style="29" customWidth="1"/>
    <col min="3073" max="3073" width="78.5703125" style="29" customWidth="1"/>
    <col min="3074" max="3074" width="13.140625" style="29" customWidth="1"/>
    <col min="3075" max="3075" width="11.28515625" style="29" bestFit="1" customWidth="1"/>
    <col min="3076" max="3327" width="9.140625" style="29"/>
    <col min="3328" max="3328" width="24.42578125" style="29" customWidth="1"/>
    <col min="3329" max="3329" width="78.5703125" style="29" customWidth="1"/>
    <col min="3330" max="3330" width="13.140625" style="29" customWidth="1"/>
    <col min="3331" max="3331" width="11.28515625" style="29" bestFit="1" customWidth="1"/>
    <col min="3332" max="3583" width="9.140625" style="29"/>
    <col min="3584" max="3584" width="24.42578125" style="29" customWidth="1"/>
    <col min="3585" max="3585" width="78.5703125" style="29" customWidth="1"/>
    <col min="3586" max="3586" width="13.140625" style="29" customWidth="1"/>
    <col min="3587" max="3587" width="11.28515625" style="29" bestFit="1" customWidth="1"/>
    <col min="3588" max="3839" width="9.140625" style="29"/>
    <col min="3840" max="3840" width="24.42578125" style="29" customWidth="1"/>
    <col min="3841" max="3841" width="78.5703125" style="29" customWidth="1"/>
    <col min="3842" max="3842" width="13.140625" style="29" customWidth="1"/>
    <col min="3843" max="3843" width="11.28515625" style="29" bestFit="1" customWidth="1"/>
    <col min="3844" max="4095" width="9.140625" style="29"/>
    <col min="4096" max="4096" width="24.42578125" style="29" customWidth="1"/>
    <col min="4097" max="4097" width="78.5703125" style="29" customWidth="1"/>
    <col min="4098" max="4098" width="13.140625" style="29" customWidth="1"/>
    <col min="4099" max="4099" width="11.28515625" style="29" bestFit="1" customWidth="1"/>
    <col min="4100" max="4351" width="9.140625" style="29"/>
    <col min="4352" max="4352" width="24.42578125" style="29" customWidth="1"/>
    <col min="4353" max="4353" width="78.5703125" style="29" customWidth="1"/>
    <col min="4354" max="4354" width="13.140625" style="29" customWidth="1"/>
    <col min="4355" max="4355" width="11.28515625" style="29" bestFit="1" customWidth="1"/>
    <col min="4356" max="4607" width="9.140625" style="29"/>
    <col min="4608" max="4608" width="24.42578125" style="29" customWidth="1"/>
    <col min="4609" max="4609" width="78.5703125" style="29" customWidth="1"/>
    <col min="4610" max="4610" width="13.140625" style="29" customWidth="1"/>
    <col min="4611" max="4611" width="11.28515625" style="29" bestFit="1" customWidth="1"/>
    <col min="4612" max="4863" width="9.140625" style="29"/>
    <col min="4864" max="4864" width="24.42578125" style="29" customWidth="1"/>
    <col min="4865" max="4865" width="78.5703125" style="29" customWidth="1"/>
    <col min="4866" max="4866" width="13.140625" style="29" customWidth="1"/>
    <col min="4867" max="4867" width="11.28515625" style="29" bestFit="1" customWidth="1"/>
    <col min="4868" max="5119" width="9.140625" style="29"/>
    <col min="5120" max="5120" width="24.42578125" style="29" customWidth="1"/>
    <col min="5121" max="5121" width="78.5703125" style="29" customWidth="1"/>
    <col min="5122" max="5122" width="13.140625" style="29" customWidth="1"/>
    <col min="5123" max="5123" width="11.28515625" style="29" bestFit="1" customWidth="1"/>
    <col min="5124" max="5375" width="9.140625" style="29"/>
    <col min="5376" max="5376" width="24.42578125" style="29" customWidth="1"/>
    <col min="5377" max="5377" width="78.5703125" style="29" customWidth="1"/>
    <col min="5378" max="5378" width="13.140625" style="29" customWidth="1"/>
    <col min="5379" max="5379" width="11.28515625" style="29" bestFit="1" customWidth="1"/>
    <col min="5380" max="5631" width="9.140625" style="29"/>
    <col min="5632" max="5632" width="24.42578125" style="29" customWidth="1"/>
    <col min="5633" max="5633" width="78.5703125" style="29" customWidth="1"/>
    <col min="5634" max="5634" width="13.140625" style="29" customWidth="1"/>
    <col min="5635" max="5635" width="11.28515625" style="29" bestFit="1" customWidth="1"/>
    <col min="5636" max="5887" width="9.140625" style="29"/>
    <col min="5888" max="5888" width="24.42578125" style="29" customWidth="1"/>
    <col min="5889" max="5889" width="78.5703125" style="29" customWidth="1"/>
    <col min="5890" max="5890" width="13.140625" style="29" customWidth="1"/>
    <col min="5891" max="5891" width="11.28515625" style="29" bestFit="1" customWidth="1"/>
    <col min="5892" max="6143" width="9.140625" style="29"/>
    <col min="6144" max="6144" width="24.42578125" style="29" customWidth="1"/>
    <col min="6145" max="6145" width="78.5703125" style="29" customWidth="1"/>
    <col min="6146" max="6146" width="13.140625" style="29" customWidth="1"/>
    <col min="6147" max="6147" width="11.28515625" style="29" bestFit="1" customWidth="1"/>
    <col min="6148" max="6399" width="9.140625" style="29"/>
    <col min="6400" max="6400" width="24.42578125" style="29" customWidth="1"/>
    <col min="6401" max="6401" width="78.5703125" style="29" customWidth="1"/>
    <col min="6402" max="6402" width="13.140625" style="29" customWidth="1"/>
    <col min="6403" max="6403" width="11.28515625" style="29" bestFit="1" customWidth="1"/>
    <col min="6404" max="6655" width="9.140625" style="29"/>
    <col min="6656" max="6656" width="24.42578125" style="29" customWidth="1"/>
    <col min="6657" max="6657" width="78.5703125" style="29" customWidth="1"/>
    <col min="6658" max="6658" width="13.140625" style="29" customWidth="1"/>
    <col min="6659" max="6659" width="11.28515625" style="29" bestFit="1" customWidth="1"/>
    <col min="6660" max="6911" width="9.140625" style="29"/>
    <col min="6912" max="6912" width="24.42578125" style="29" customWidth="1"/>
    <col min="6913" max="6913" width="78.5703125" style="29" customWidth="1"/>
    <col min="6914" max="6914" width="13.140625" style="29" customWidth="1"/>
    <col min="6915" max="6915" width="11.28515625" style="29" bestFit="1" customWidth="1"/>
    <col min="6916" max="7167" width="9.140625" style="29"/>
    <col min="7168" max="7168" width="24.42578125" style="29" customWidth="1"/>
    <col min="7169" max="7169" width="78.5703125" style="29" customWidth="1"/>
    <col min="7170" max="7170" width="13.140625" style="29" customWidth="1"/>
    <col min="7171" max="7171" width="11.28515625" style="29" bestFit="1" customWidth="1"/>
    <col min="7172" max="7423" width="9.140625" style="29"/>
    <col min="7424" max="7424" width="24.42578125" style="29" customWidth="1"/>
    <col min="7425" max="7425" width="78.5703125" style="29" customWidth="1"/>
    <col min="7426" max="7426" width="13.140625" style="29" customWidth="1"/>
    <col min="7427" max="7427" width="11.28515625" style="29" bestFit="1" customWidth="1"/>
    <col min="7428" max="7679" width="9.140625" style="29"/>
    <col min="7680" max="7680" width="24.42578125" style="29" customWidth="1"/>
    <col min="7681" max="7681" width="78.5703125" style="29" customWidth="1"/>
    <col min="7682" max="7682" width="13.140625" style="29" customWidth="1"/>
    <col min="7683" max="7683" width="11.28515625" style="29" bestFit="1" customWidth="1"/>
    <col min="7684" max="7935" width="9.140625" style="29"/>
    <col min="7936" max="7936" width="24.42578125" style="29" customWidth="1"/>
    <col min="7937" max="7937" width="78.5703125" style="29" customWidth="1"/>
    <col min="7938" max="7938" width="13.140625" style="29" customWidth="1"/>
    <col min="7939" max="7939" width="11.28515625" style="29" bestFit="1" customWidth="1"/>
    <col min="7940" max="8191" width="9.140625" style="29"/>
    <col min="8192" max="8192" width="24.42578125" style="29" customWidth="1"/>
    <col min="8193" max="8193" width="78.5703125" style="29" customWidth="1"/>
    <col min="8194" max="8194" width="13.140625" style="29" customWidth="1"/>
    <col min="8195" max="8195" width="11.28515625" style="29" bestFit="1" customWidth="1"/>
    <col min="8196" max="8447" width="9.140625" style="29"/>
    <col min="8448" max="8448" width="24.42578125" style="29" customWidth="1"/>
    <col min="8449" max="8449" width="78.5703125" style="29" customWidth="1"/>
    <col min="8450" max="8450" width="13.140625" style="29" customWidth="1"/>
    <col min="8451" max="8451" width="11.28515625" style="29" bestFit="1" customWidth="1"/>
    <col min="8452" max="8703" width="9.140625" style="29"/>
    <col min="8704" max="8704" width="24.42578125" style="29" customWidth="1"/>
    <col min="8705" max="8705" width="78.5703125" style="29" customWidth="1"/>
    <col min="8706" max="8706" width="13.140625" style="29" customWidth="1"/>
    <col min="8707" max="8707" width="11.28515625" style="29" bestFit="1" customWidth="1"/>
    <col min="8708" max="8959" width="9.140625" style="29"/>
    <col min="8960" max="8960" width="24.42578125" style="29" customWidth="1"/>
    <col min="8961" max="8961" width="78.5703125" style="29" customWidth="1"/>
    <col min="8962" max="8962" width="13.140625" style="29" customWidth="1"/>
    <col min="8963" max="8963" width="11.28515625" style="29" bestFit="1" customWidth="1"/>
    <col min="8964" max="9215" width="9.140625" style="29"/>
    <col min="9216" max="9216" width="24.42578125" style="29" customWidth="1"/>
    <col min="9217" max="9217" width="78.5703125" style="29" customWidth="1"/>
    <col min="9218" max="9218" width="13.140625" style="29" customWidth="1"/>
    <col min="9219" max="9219" width="11.28515625" style="29" bestFit="1" customWidth="1"/>
    <col min="9220" max="9471" width="9.140625" style="29"/>
    <col min="9472" max="9472" width="24.42578125" style="29" customWidth="1"/>
    <col min="9473" max="9473" width="78.5703125" style="29" customWidth="1"/>
    <col min="9474" max="9474" width="13.140625" style="29" customWidth="1"/>
    <col min="9475" max="9475" width="11.28515625" style="29" bestFit="1" customWidth="1"/>
    <col min="9476" max="9727" width="9.140625" style="29"/>
    <col min="9728" max="9728" width="24.42578125" style="29" customWidth="1"/>
    <col min="9729" max="9729" width="78.5703125" style="29" customWidth="1"/>
    <col min="9730" max="9730" width="13.140625" style="29" customWidth="1"/>
    <col min="9731" max="9731" width="11.28515625" style="29" bestFit="1" customWidth="1"/>
    <col min="9732" max="9983" width="9.140625" style="29"/>
    <col min="9984" max="9984" width="24.42578125" style="29" customWidth="1"/>
    <col min="9985" max="9985" width="78.5703125" style="29" customWidth="1"/>
    <col min="9986" max="9986" width="13.140625" style="29" customWidth="1"/>
    <col min="9987" max="9987" width="11.28515625" style="29" bestFit="1" customWidth="1"/>
    <col min="9988" max="10239" width="9.140625" style="29"/>
    <col min="10240" max="10240" width="24.42578125" style="29" customWidth="1"/>
    <col min="10241" max="10241" width="78.5703125" style="29" customWidth="1"/>
    <col min="10242" max="10242" width="13.140625" style="29" customWidth="1"/>
    <col min="10243" max="10243" width="11.28515625" style="29" bestFit="1" customWidth="1"/>
    <col min="10244" max="10495" width="9.140625" style="29"/>
    <col min="10496" max="10496" width="24.42578125" style="29" customWidth="1"/>
    <col min="10497" max="10497" width="78.5703125" style="29" customWidth="1"/>
    <col min="10498" max="10498" width="13.140625" style="29" customWidth="1"/>
    <col min="10499" max="10499" width="11.28515625" style="29" bestFit="1" customWidth="1"/>
    <col min="10500" max="10751" width="9.140625" style="29"/>
    <col min="10752" max="10752" width="24.42578125" style="29" customWidth="1"/>
    <col min="10753" max="10753" width="78.5703125" style="29" customWidth="1"/>
    <col min="10754" max="10754" width="13.140625" style="29" customWidth="1"/>
    <col min="10755" max="10755" width="11.28515625" style="29" bestFit="1" customWidth="1"/>
    <col min="10756" max="11007" width="9.140625" style="29"/>
    <col min="11008" max="11008" width="24.42578125" style="29" customWidth="1"/>
    <col min="11009" max="11009" width="78.5703125" style="29" customWidth="1"/>
    <col min="11010" max="11010" width="13.140625" style="29" customWidth="1"/>
    <col min="11011" max="11011" width="11.28515625" style="29" bestFit="1" customWidth="1"/>
    <col min="11012" max="11263" width="9.140625" style="29"/>
    <col min="11264" max="11264" width="24.42578125" style="29" customWidth="1"/>
    <col min="11265" max="11265" width="78.5703125" style="29" customWidth="1"/>
    <col min="11266" max="11266" width="13.140625" style="29" customWidth="1"/>
    <col min="11267" max="11267" width="11.28515625" style="29" bestFit="1" customWidth="1"/>
    <col min="11268" max="11519" width="9.140625" style="29"/>
    <col min="11520" max="11520" width="24.42578125" style="29" customWidth="1"/>
    <col min="11521" max="11521" width="78.5703125" style="29" customWidth="1"/>
    <col min="11522" max="11522" width="13.140625" style="29" customWidth="1"/>
    <col min="11523" max="11523" width="11.28515625" style="29" bestFit="1" customWidth="1"/>
    <col min="11524" max="11775" width="9.140625" style="29"/>
    <col min="11776" max="11776" width="24.42578125" style="29" customWidth="1"/>
    <col min="11777" max="11777" width="78.5703125" style="29" customWidth="1"/>
    <col min="11778" max="11778" width="13.140625" style="29" customWidth="1"/>
    <col min="11779" max="11779" width="11.28515625" style="29" bestFit="1" customWidth="1"/>
    <col min="11780" max="12031" width="9.140625" style="29"/>
    <col min="12032" max="12032" width="24.42578125" style="29" customWidth="1"/>
    <col min="12033" max="12033" width="78.5703125" style="29" customWidth="1"/>
    <col min="12034" max="12034" width="13.140625" style="29" customWidth="1"/>
    <col min="12035" max="12035" width="11.28515625" style="29" bestFit="1" customWidth="1"/>
    <col min="12036" max="12287" width="9.140625" style="29"/>
    <col min="12288" max="12288" width="24.42578125" style="29" customWidth="1"/>
    <col min="12289" max="12289" width="78.5703125" style="29" customWidth="1"/>
    <col min="12290" max="12290" width="13.140625" style="29" customWidth="1"/>
    <col min="12291" max="12291" width="11.28515625" style="29" bestFit="1" customWidth="1"/>
    <col min="12292" max="12543" width="9.140625" style="29"/>
    <col min="12544" max="12544" width="24.42578125" style="29" customWidth="1"/>
    <col min="12545" max="12545" width="78.5703125" style="29" customWidth="1"/>
    <col min="12546" max="12546" width="13.140625" style="29" customWidth="1"/>
    <col min="12547" max="12547" width="11.28515625" style="29" bestFit="1" customWidth="1"/>
    <col min="12548" max="12799" width="9.140625" style="29"/>
    <col min="12800" max="12800" width="24.42578125" style="29" customWidth="1"/>
    <col min="12801" max="12801" width="78.5703125" style="29" customWidth="1"/>
    <col min="12802" max="12802" width="13.140625" style="29" customWidth="1"/>
    <col min="12803" max="12803" width="11.28515625" style="29" bestFit="1" customWidth="1"/>
    <col min="12804" max="13055" width="9.140625" style="29"/>
    <col min="13056" max="13056" width="24.42578125" style="29" customWidth="1"/>
    <col min="13057" max="13057" width="78.5703125" style="29" customWidth="1"/>
    <col min="13058" max="13058" width="13.140625" style="29" customWidth="1"/>
    <col min="13059" max="13059" width="11.28515625" style="29" bestFit="1" customWidth="1"/>
    <col min="13060" max="13311" width="9.140625" style="29"/>
    <col min="13312" max="13312" width="24.42578125" style="29" customWidth="1"/>
    <col min="13313" max="13313" width="78.5703125" style="29" customWidth="1"/>
    <col min="13314" max="13314" width="13.140625" style="29" customWidth="1"/>
    <col min="13315" max="13315" width="11.28515625" style="29" bestFit="1" customWidth="1"/>
    <col min="13316" max="13567" width="9.140625" style="29"/>
    <col min="13568" max="13568" width="24.42578125" style="29" customWidth="1"/>
    <col min="13569" max="13569" width="78.5703125" style="29" customWidth="1"/>
    <col min="13570" max="13570" width="13.140625" style="29" customWidth="1"/>
    <col min="13571" max="13571" width="11.28515625" style="29" bestFit="1" customWidth="1"/>
    <col min="13572" max="13823" width="9.140625" style="29"/>
    <col min="13824" max="13824" width="24.42578125" style="29" customWidth="1"/>
    <col min="13825" max="13825" width="78.5703125" style="29" customWidth="1"/>
    <col min="13826" max="13826" width="13.140625" style="29" customWidth="1"/>
    <col min="13827" max="13827" width="11.28515625" style="29" bestFit="1" customWidth="1"/>
    <col min="13828" max="14079" width="9.140625" style="29"/>
    <col min="14080" max="14080" width="24.42578125" style="29" customWidth="1"/>
    <col min="14081" max="14081" width="78.5703125" style="29" customWidth="1"/>
    <col min="14082" max="14082" width="13.140625" style="29" customWidth="1"/>
    <col min="14083" max="14083" width="11.28515625" style="29" bestFit="1" customWidth="1"/>
    <col min="14084" max="14335" width="9.140625" style="29"/>
    <col min="14336" max="14336" width="24.42578125" style="29" customWidth="1"/>
    <col min="14337" max="14337" width="78.5703125" style="29" customWidth="1"/>
    <col min="14338" max="14338" width="13.140625" style="29" customWidth="1"/>
    <col min="14339" max="14339" width="11.28515625" style="29" bestFit="1" customWidth="1"/>
    <col min="14340" max="14591" width="9.140625" style="29"/>
    <col min="14592" max="14592" width="24.42578125" style="29" customWidth="1"/>
    <col min="14593" max="14593" width="78.5703125" style="29" customWidth="1"/>
    <col min="14594" max="14594" width="13.140625" style="29" customWidth="1"/>
    <col min="14595" max="14595" width="11.28515625" style="29" bestFit="1" customWidth="1"/>
    <col min="14596" max="14847" width="9.140625" style="29"/>
    <col min="14848" max="14848" width="24.42578125" style="29" customWidth="1"/>
    <col min="14849" max="14849" width="78.5703125" style="29" customWidth="1"/>
    <col min="14850" max="14850" width="13.140625" style="29" customWidth="1"/>
    <col min="14851" max="14851" width="11.28515625" style="29" bestFit="1" customWidth="1"/>
    <col min="14852" max="15103" width="9.140625" style="29"/>
    <col min="15104" max="15104" width="24.42578125" style="29" customWidth="1"/>
    <col min="15105" max="15105" width="78.5703125" style="29" customWidth="1"/>
    <col min="15106" max="15106" width="13.140625" style="29" customWidth="1"/>
    <col min="15107" max="15107" width="11.28515625" style="29" bestFit="1" customWidth="1"/>
    <col min="15108" max="15359" width="9.140625" style="29"/>
    <col min="15360" max="15360" width="24.42578125" style="29" customWidth="1"/>
    <col min="15361" max="15361" width="78.5703125" style="29" customWidth="1"/>
    <col min="15362" max="15362" width="13.140625" style="29" customWidth="1"/>
    <col min="15363" max="15363" width="11.28515625" style="29" bestFit="1" customWidth="1"/>
    <col min="15364" max="15615" width="9.140625" style="29"/>
    <col min="15616" max="15616" width="24.42578125" style="29" customWidth="1"/>
    <col min="15617" max="15617" width="78.5703125" style="29" customWidth="1"/>
    <col min="15618" max="15618" width="13.140625" style="29" customWidth="1"/>
    <col min="15619" max="15619" width="11.28515625" style="29" bestFit="1" customWidth="1"/>
    <col min="15620" max="15871" width="9.140625" style="29"/>
    <col min="15872" max="15872" width="24.42578125" style="29" customWidth="1"/>
    <col min="15873" max="15873" width="78.5703125" style="29" customWidth="1"/>
    <col min="15874" max="15874" width="13.140625" style="29" customWidth="1"/>
    <col min="15875" max="15875" width="11.28515625" style="29" bestFit="1" customWidth="1"/>
    <col min="15876" max="16127" width="9.140625" style="29"/>
    <col min="16128" max="16128" width="24.42578125" style="29" customWidth="1"/>
    <col min="16129" max="16129" width="78.5703125" style="29" customWidth="1"/>
    <col min="16130" max="16130" width="13.140625" style="29" customWidth="1"/>
    <col min="16131" max="16131" width="11.28515625" style="29" bestFit="1" customWidth="1"/>
    <col min="16132" max="16384" width="9.140625" style="29"/>
  </cols>
  <sheetData>
    <row r="2" spans="1:5" ht="20.25" x14ac:dyDescent="0.3">
      <c r="A2" s="28"/>
      <c r="B2" s="136" t="s">
        <v>114</v>
      </c>
      <c r="C2" s="136"/>
      <c r="D2" s="136"/>
      <c r="E2" s="136"/>
    </row>
    <row r="3" spans="1:5" ht="15.75" x14ac:dyDescent="0.2">
      <c r="A3" s="137" t="s">
        <v>179</v>
      </c>
      <c r="B3" s="137"/>
      <c r="C3" s="137"/>
      <c r="D3" s="137"/>
      <c r="E3" s="137"/>
    </row>
    <row r="4" spans="1:5" ht="15.75" x14ac:dyDescent="0.2">
      <c r="A4" s="138" t="s">
        <v>193</v>
      </c>
      <c r="B4" s="138"/>
      <c r="C4" s="138"/>
      <c r="D4" s="138"/>
      <c r="E4" s="138"/>
    </row>
    <row r="5" spans="1:5" ht="12.75" customHeight="1" x14ac:dyDescent="0.2">
      <c r="A5" s="139" t="s">
        <v>37</v>
      </c>
      <c r="B5" s="140" t="s">
        <v>29</v>
      </c>
      <c r="C5" s="142" t="s">
        <v>38</v>
      </c>
      <c r="D5" s="142" t="s">
        <v>39</v>
      </c>
      <c r="E5" s="142"/>
    </row>
    <row r="6" spans="1:5" x14ac:dyDescent="0.2">
      <c r="A6" s="139"/>
      <c r="B6" s="141"/>
      <c r="C6" s="142"/>
      <c r="D6" s="143" t="s">
        <v>40</v>
      </c>
      <c r="E6" s="144"/>
    </row>
    <row r="7" spans="1:5" ht="105.75" customHeight="1" x14ac:dyDescent="0.2">
      <c r="A7" s="139"/>
      <c r="B7" s="30" t="s">
        <v>189</v>
      </c>
      <c r="C7" s="142"/>
      <c r="D7" s="31" t="s">
        <v>41</v>
      </c>
      <c r="E7" s="31" t="s">
        <v>0</v>
      </c>
    </row>
    <row r="8" spans="1:5" ht="31.5" x14ac:dyDescent="0.2">
      <c r="A8" s="32" t="s">
        <v>42</v>
      </c>
      <c r="B8" s="33">
        <f>B9+B12+B16+B19</f>
        <v>870100</v>
      </c>
      <c r="C8" s="33">
        <f>C9+C12+C16+C19</f>
        <v>920905</v>
      </c>
      <c r="D8" s="33">
        <f>C8-B8</f>
        <v>50805</v>
      </c>
      <c r="E8" s="34"/>
    </row>
    <row r="9" spans="1:5" ht="15.75" x14ac:dyDescent="0.2">
      <c r="A9" s="32" t="s">
        <v>43</v>
      </c>
      <c r="B9" s="33">
        <f>B10-B11</f>
        <v>0</v>
      </c>
      <c r="C9" s="33">
        <f>C10-C11</f>
        <v>0</v>
      </c>
      <c r="D9" s="33">
        <f t="shared" ref="D9:D16" si="0">C9-B9</f>
        <v>0</v>
      </c>
      <c r="E9" s="34"/>
    </row>
    <row r="10" spans="1:5" ht="31.5" x14ac:dyDescent="0.2">
      <c r="A10" s="4" t="s">
        <v>44</v>
      </c>
      <c r="B10" s="35">
        <v>9200000</v>
      </c>
      <c r="C10" s="35">
        <v>9200000</v>
      </c>
      <c r="D10" s="33">
        <f t="shared" si="0"/>
        <v>0</v>
      </c>
      <c r="E10" s="34">
        <f t="shared" ref="E10:E18" si="1">C10/B10*100</f>
        <v>100</v>
      </c>
    </row>
    <row r="11" spans="1:5" ht="31.5" x14ac:dyDescent="0.2">
      <c r="A11" s="4" t="s">
        <v>45</v>
      </c>
      <c r="B11" s="35">
        <v>9200000</v>
      </c>
      <c r="C11" s="35">
        <v>9200000</v>
      </c>
      <c r="D11" s="33">
        <f t="shared" si="0"/>
        <v>0</v>
      </c>
      <c r="E11" s="34">
        <f t="shared" si="1"/>
        <v>100</v>
      </c>
    </row>
    <row r="12" spans="1:5" ht="31.5" x14ac:dyDescent="0.2">
      <c r="A12" s="32" t="s">
        <v>46</v>
      </c>
      <c r="B12" s="33">
        <f>B13</f>
        <v>0</v>
      </c>
      <c r="C12" s="33">
        <f>C13</f>
        <v>0</v>
      </c>
      <c r="D12" s="33">
        <f t="shared" si="0"/>
        <v>0</v>
      </c>
      <c r="E12" s="34"/>
    </row>
    <row r="13" spans="1:5" ht="31.5" x14ac:dyDescent="0.2">
      <c r="A13" s="4" t="s">
        <v>47</v>
      </c>
      <c r="B13" s="35">
        <f>B14-B15</f>
        <v>0</v>
      </c>
      <c r="C13" s="35">
        <f>C14-C15</f>
        <v>0</v>
      </c>
      <c r="D13" s="33">
        <f t="shared" si="0"/>
        <v>0</v>
      </c>
      <c r="E13" s="34"/>
    </row>
    <row r="14" spans="1:5" ht="31.5" x14ac:dyDescent="0.2">
      <c r="A14" s="4" t="s">
        <v>48</v>
      </c>
      <c r="B14" s="35">
        <v>1498129</v>
      </c>
      <c r="C14" s="35">
        <v>1498129</v>
      </c>
      <c r="D14" s="33">
        <f t="shared" si="0"/>
        <v>0</v>
      </c>
      <c r="E14" s="34">
        <f t="shared" si="1"/>
        <v>100</v>
      </c>
    </row>
    <row r="15" spans="1:5" ht="47.25" x14ac:dyDescent="0.2">
      <c r="A15" s="4" t="s">
        <v>49</v>
      </c>
      <c r="B15" s="35">
        <v>1498129</v>
      </c>
      <c r="C15" s="35">
        <v>1498129</v>
      </c>
      <c r="D15" s="33">
        <f t="shared" si="0"/>
        <v>0</v>
      </c>
      <c r="E15" s="34">
        <f t="shared" si="1"/>
        <v>100</v>
      </c>
    </row>
    <row r="16" spans="1:5" ht="15.75" x14ac:dyDescent="0.2">
      <c r="A16" s="32" t="s">
        <v>50</v>
      </c>
      <c r="B16" s="33">
        <f>B18-B17</f>
        <v>870100</v>
      </c>
      <c r="C16" s="33">
        <f>C18-C17</f>
        <v>920905</v>
      </c>
      <c r="D16" s="33">
        <f t="shared" si="0"/>
        <v>50805</v>
      </c>
      <c r="E16" s="34"/>
    </row>
    <row r="17" spans="1:5" ht="31.5" x14ac:dyDescent="0.2">
      <c r="A17" s="4" t="s">
        <v>51</v>
      </c>
      <c r="B17" s="35">
        <v>28678796</v>
      </c>
      <c r="C17" s="35">
        <v>28688668</v>
      </c>
      <c r="D17" s="33">
        <f>C17-B17</f>
        <v>9872</v>
      </c>
      <c r="E17" s="34">
        <f t="shared" si="1"/>
        <v>100.03442264452107</v>
      </c>
    </row>
    <row r="18" spans="1:5" ht="31.5" x14ac:dyDescent="0.2">
      <c r="A18" s="4" t="s">
        <v>52</v>
      </c>
      <c r="B18" s="35">
        <v>29548896</v>
      </c>
      <c r="C18" s="35">
        <v>29609573</v>
      </c>
      <c r="D18" s="33">
        <f>C18-B18</f>
        <v>60677</v>
      </c>
      <c r="E18" s="34">
        <f t="shared" si="1"/>
        <v>100.20534438917785</v>
      </c>
    </row>
    <row r="19" spans="1:5" ht="15.75" hidden="1" x14ac:dyDescent="0.2">
      <c r="A19" s="32" t="s">
        <v>53</v>
      </c>
      <c r="B19" s="33">
        <f>B21+B20</f>
        <v>0</v>
      </c>
      <c r="C19" s="33">
        <f>C21+C20</f>
        <v>0</v>
      </c>
      <c r="D19" s="33"/>
      <c r="E19" s="33"/>
    </row>
    <row r="20" spans="1:5" ht="31.5" hidden="1" x14ac:dyDescent="0.2">
      <c r="A20" s="32" t="s">
        <v>54</v>
      </c>
      <c r="B20" s="33">
        <v>0</v>
      </c>
      <c r="C20" s="33"/>
      <c r="D20" s="33"/>
      <c r="E20" s="33"/>
    </row>
    <row r="21" spans="1:5" ht="31.5" hidden="1" x14ac:dyDescent="0.2">
      <c r="A21" s="32" t="s">
        <v>55</v>
      </c>
      <c r="B21" s="33">
        <f t="shared" ref="B21:C23" si="2">B22</f>
        <v>0</v>
      </c>
      <c r="C21" s="33">
        <f t="shared" si="2"/>
        <v>0</v>
      </c>
      <c r="D21" s="33"/>
      <c r="E21" s="33"/>
    </row>
    <row r="22" spans="1:5" ht="31.5" hidden="1" x14ac:dyDescent="0.2">
      <c r="A22" s="4" t="s">
        <v>56</v>
      </c>
      <c r="B22" s="35">
        <f t="shared" si="2"/>
        <v>0</v>
      </c>
      <c r="C22" s="35">
        <f t="shared" si="2"/>
        <v>0</v>
      </c>
      <c r="D22" s="35"/>
      <c r="E22" s="35"/>
    </row>
    <row r="23" spans="1:5" ht="31.5" hidden="1" x14ac:dyDescent="0.2">
      <c r="A23" s="4" t="s">
        <v>57</v>
      </c>
      <c r="B23" s="35">
        <f t="shared" si="2"/>
        <v>0</v>
      </c>
      <c r="C23" s="35">
        <f t="shared" si="2"/>
        <v>0</v>
      </c>
      <c r="D23" s="35"/>
      <c r="E23" s="35"/>
    </row>
    <row r="24" spans="1:5" ht="31.5" hidden="1" x14ac:dyDescent="0.2">
      <c r="A24" s="4" t="s">
        <v>58</v>
      </c>
      <c r="B24" s="35">
        <v>0</v>
      </c>
      <c r="C24" s="35">
        <v>0</v>
      </c>
      <c r="D24" s="35"/>
      <c r="E24" s="35"/>
    </row>
    <row r="25" spans="1:5" ht="20.25" x14ac:dyDescent="0.2">
      <c r="A25" s="36"/>
      <c r="B25" s="37"/>
      <c r="C25" s="37"/>
      <c r="D25" s="37"/>
      <c r="E25" s="37"/>
    </row>
    <row r="26" spans="1:5" ht="20.25" x14ac:dyDescent="0.3">
      <c r="A26" s="28"/>
    </row>
    <row r="27" spans="1:5" s="38" customFormat="1" x14ac:dyDescent="0.2"/>
    <row r="28" spans="1:5" s="28" customFormat="1" ht="20.25" x14ac:dyDescent="0.3">
      <c r="A28" s="39"/>
    </row>
    <row r="29" spans="1:5" ht="20.25" x14ac:dyDescent="0.3">
      <c r="A29" s="39"/>
    </row>
    <row r="31" spans="1:5" ht="13.5" x14ac:dyDescent="0.25">
      <c r="A31" s="40"/>
    </row>
  </sheetData>
  <mergeCells count="8">
    <mergeCell ref="B2:E2"/>
    <mergeCell ref="A3:E3"/>
    <mergeCell ref="A4:E4"/>
    <mergeCell ref="A5:A7"/>
    <mergeCell ref="B5:B6"/>
    <mergeCell ref="C5:C7"/>
    <mergeCell ref="D5:E5"/>
    <mergeCell ref="D6:E6"/>
  </mergeCells>
  <pageMargins left="0.7" right="0.7" top="0.75" bottom="0.75" header="0.3" footer="0.3"/>
  <pageSetup paperSize="9" scale="64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workbookViewId="0">
      <selection activeCell="J36" sqref="J36"/>
    </sheetView>
  </sheetViews>
  <sheetFormatPr defaultRowHeight="15" x14ac:dyDescent="0.25"/>
  <cols>
    <col min="1" max="1" width="3.85546875" style="6" bestFit="1" customWidth="1"/>
    <col min="2" max="2" width="70.42578125" style="6" customWidth="1"/>
    <col min="3" max="4" width="13" style="6" customWidth="1"/>
    <col min="5" max="5" width="11.5703125" style="6" customWidth="1"/>
    <col min="6" max="6" width="12" style="6" customWidth="1"/>
    <col min="7" max="7" width="14.28515625" style="6" customWidth="1"/>
    <col min="8" max="8" width="11.85546875" style="6" customWidth="1"/>
    <col min="9" max="9" width="12" style="6" customWidth="1"/>
    <col min="10" max="10" width="14.140625" style="6" customWidth="1"/>
    <col min="11" max="11" width="12.85546875" style="6" customWidth="1"/>
    <col min="12" max="16384" width="9.140625" style="6"/>
  </cols>
  <sheetData>
    <row r="1" spans="1:11" ht="15.75" x14ac:dyDescent="0.25">
      <c r="K1" s="57" t="s">
        <v>160</v>
      </c>
    </row>
    <row r="2" spans="1:11" ht="16.5" thickBot="1" x14ac:dyDescent="0.3">
      <c r="A2" s="146" t="s">
        <v>75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</row>
    <row r="3" spans="1:11" ht="15.75" x14ac:dyDescent="0.25">
      <c r="A3" s="147"/>
      <c r="B3" s="149" t="s">
        <v>76</v>
      </c>
      <c r="C3" s="151">
        <v>2023</v>
      </c>
      <c r="D3" s="152"/>
      <c r="E3" s="153"/>
      <c r="F3" s="151">
        <v>2024</v>
      </c>
      <c r="G3" s="152"/>
      <c r="H3" s="153"/>
      <c r="I3" s="154">
        <v>2025</v>
      </c>
      <c r="J3" s="152"/>
      <c r="K3" s="153"/>
    </row>
    <row r="4" spans="1:11" ht="26.25" thickBot="1" x14ac:dyDescent="0.3">
      <c r="A4" s="148"/>
      <c r="B4" s="150"/>
      <c r="C4" s="114" t="s">
        <v>29</v>
      </c>
      <c r="D4" s="115" t="s">
        <v>38</v>
      </c>
      <c r="E4" s="116" t="s">
        <v>39</v>
      </c>
      <c r="F4" s="114" t="s">
        <v>29</v>
      </c>
      <c r="G4" s="115" t="s">
        <v>38</v>
      </c>
      <c r="H4" s="116" t="s">
        <v>39</v>
      </c>
      <c r="I4" s="117" t="s">
        <v>29</v>
      </c>
      <c r="J4" s="115" t="s">
        <v>38</v>
      </c>
      <c r="K4" s="116" t="s">
        <v>39</v>
      </c>
    </row>
    <row r="5" spans="1:11" ht="15.75" x14ac:dyDescent="0.25">
      <c r="A5" s="109" t="s">
        <v>65</v>
      </c>
      <c r="B5" s="110" t="s">
        <v>119</v>
      </c>
      <c r="C5" s="111">
        <v>1202499</v>
      </c>
      <c r="D5" s="111">
        <v>1209121</v>
      </c>
      <c r="E5" s="112">
        <f>D5-C5</f>
        <v>6622</v>
      </c>
      <c r="F5" s="113"/>
      <c r="G5" s="113"/>
      <c r="H5" s="112">
        <f>G5-F5</f>
        <v>0</v>
      </c>
      <c r="I5" s="113"/>
      <c r="J5" s="113"/>
      <c r="K5" s="112">
        <f>J5-I5</f>
        <v>0</v>
      </c>
    </row>
    <row r="6" spans="1:11" ht="31.5" x14ac:dyDescent="0.25">
      <c r="A6" s="97" t="s">
        <v>66</v>
      </c>
      <c r="B6" s="104" t="s">
        <v>115</v>
      </c>
      <c r="C6" s="35">
        <v>783618</v>
      </c>
      <c r="D6" s="35">
        <v>787889</v>
      </c>
      <c r="E6" s="98">
        <f t="shared" ref="E6:E32" si="0">D6-C6</f>
        <v>4271</v>
      </c>
      <c r="F6" s="7">
        <v>722567</v>
      </c>
      <c r="G6" s="7">
        <v>722567</v>
      </c>
      <c r="H6" s="98">
        <f t="shared" ref="H6:H36" si="1">G6-F6</f>
        <v>0</v>
      </c>
      <c r="I6" s="7">
        <v>709163</v>
      </c>
      <c r="J6" s="7">
        <v>709163</v>
      </c>
      <c r="K6" s="98">
        <f t="shared" ref="K6:K36" si="2">J6-I6</f>
        <v>0</v>
      </c>
    </row>
    <row r="7" spans="1:11" ht="15.75" x14ac:dyDescent="0.25">
      <c r="A7" s="97" t="s">
        <v>77</v>
      </c>
      <c r="B7" s="104" t="s">
        <v>120</v>
      </c>
      <c r="C7" s="35">
        <v>46896</v>
      </c>
      <c r="D7" s="35">
        <v>48175</v>
      </c>
      <c r="E7" s="98">
        <f t="shared" si="0"/>
        <v>1279</v>
      </c>
      <c r="F7" s="7">
        <v>45871</v>
      </c>
      <c r="G7" s="7">
        <v>45871</v>
      </c>
      <c r="H7" s="98">
        <f t="shared" si="1"/>
        <v>0</v>
      </c>
      <c r="I7" s="7">
        <v>45871</v>
      </c>
      <c r="J7" s="7">
        <v>45871</v>
      </c>
      <c r="K7" s="98">
        <f t="shared" si="2"/>
        <v>0</v>
      </c>
    </row>
    <row r="8" spans="1:11" ht="47.25" x14ac:dyDescent="0.25">
      <c r="A8" s="97" t="s">
        <v>68</v>
      </c>
      <c r="B8" s="104" t="s">
        <v>78</v>
      </c>
      <c r="C8" s="35">
        <v>127256</v>
      </c>
      <c r="D8" s="35">
        <v>122894</v>
      </c>
      <c r="E8" s="98">
        <f t="shared" si="0"/>
        <v>-4362</v>
      </c>
      <c r="F8" s="7">
        <v>29690</v>
      </c>
      <c r="G8" s="7">
        <v>29690</v>
      </c>
      <c r="H8" s="98">
        <f t="shared" si="1"/>
        <v>0</v>
      </c>
      <c r="I8" s="7"/>
      <c r="J8" s="7"/>
      <c r="K8" s="98">
        <f t="shared" si="2"/>
        <v>0</v>
      </c>
    </row>
    <row r="9" spans="1:11" ht="31.5" x14ac:dyDescent="0.25">
      <c r="A9" s="97" t="s">
        <v>69</v>
      </c>
      <c r="B9" s="104" t="s">
        <v>79</v>
      </c>
      <c r="C9" s="35">
        <v>1229</v>
      </c>
      <c r="D9" s="35">
        <v>1229</v>
      </c>
      <c r="E9" s="98">
        <f t="shared" si="0"/>
        <v>0</v>
      </c>
      <c r="F9" s="7"/>
      <c r="G9" s="7"/>
      <c r="H9" s="98">
        <f t="shared" si="1"/>
        <v>0</v>
      </c>
      <c r="I9" s="7"/>
      <c r="J9" s="7"/>
      <c r="K9" s="98">
        <f t="shared" si="2"/>
        <v>0</v>
      </c>
    </row>
    <row r="10" spans="1:11" ht="31.5" x14ac:dyDescent="0.25">
      <c r="A10" s="97" t="s">
        <v>70</v>
      </c>
      <c r="B10" s="104" t="s">
        <v>121</v>
      </c>
      <c r="C10" s="35">
        <v>8284211</v>
      </c>
      <c r="D10" s="35">
        <v>8288573</v>
      </c>
      <c r="E10" s="98">
        <f t="shared" si="0"/>
        <v>4362</v>
      </c>
      <c r="F10" s="7">
        <v>8027229</v>
      </c>
      <c r="G10" s="7">
        <v>8027229</v>
      </c>
      <c r="H10" s="98">
        <f t="shared" si="1"/>
        <v>0</v>
      </c>
      <c r="I10" s="7">
        <v>7979017</v>
      </c>
      <c r="J10" s="7">
        <v>7979017</v>
      </c>
      <c r="K10" s="98">
        <f t="shared" si="2"/>
        <v>0</v>
      </c>
    </row>
    <row r="11" spans="1:11" ht="31.5" x14ac:dyDescent="0.25">
      <c r="A11" s="97" t="s">
        <v>71</v>
      </c>
      <c r="B11" s="105" t="s">
        <v>80</v>
      </c>
      <c r="C11" s="35">
        <v>333089</v>
      </c>
      <c r="D11" s="35">
        <v>333089</v>
      </c>
      <c r="E11" s="98">
        <f t="shared" si="0"/>
        <v>0</v>
      </c>
      <c r="F11" s="7">
        <v>335525</v>
      </c>
      <c r="G11" s="7">
        <v>335525</v>
      </c>
      <c r="H11" s="98">
        <f t="shared" si="1"/>
        <v>0</v>
      </c>
      <c r="I11" s="7">
        <v>338832</v>
      </c>
      <c r="J11" s="7">
        <v>338832</v>
      </c>
      <c r="K11" s="98">
        <f t="shared" si="2"/>
        <v>0</v>
      </c>
    </row>
    <row r="12" spans="1:11" ht="63" x14ac:dyDescent="0.25">
      <c r="A12" s="97" t="s">
        <v>72</v>
      </c>
      <c r="B12" s="105" t="s">
        <v>81</v>
      </c>
      <c r="C12" s="35">
        <v>142651</v>
      </c>
      <c r="D12" s="35">
        <v>142651</v>
      </c>
      <c r="E12" s="98">
        <f t="shared" si="0"/>
        <v>0</v>
      </c>
      <c r="F12" s="7">
        <v>116640</v>
      </c>
      <c r="G12" s="7">
        <v>116640</v>
      </c>
      <c r="H12" s="98">
        <f t="shared" si="1"/>
        <v>0</v>
      </c>
      <c r="I12" s="7">
        <v>104497</v>
      </c>
      <c r="J12" s="7">
        <v>104497</v>
      </c>
      <c r="K12" s="98">
        <f t="shared" si="2"/>
        <v>0</v>
      </c>
    </row>
    <row r="13" spans="1:11" ht="47.25" x14ac:dyDescent="0.25">
      <c r="A13" s="97" t="s">
        <v>73</v>
      </c>
      <c r="B13" s="104" t="s">
        <v>180</v>
      </c>
      <c r="C13" s="35">
        <v>21193</v>
      </c>
      <c r="D13" s="35">
        <v>21193</v>
      </c>
      <c r="E13" s="98">
        <f t="shared" si="0"/>
        <v>0</v>
      </c>
      <c r="F13" s="7">
        <v>24379</v>
      </c>
      <c r="G13" s="7">
        <v>24379</v>
      </c>
      <c r="H13" s="98">
        <f t="shared" si="1"/>
        <v>0</v>
      </c>
      <c r="I13" s="7">
        <v>24090</v>
      </c>
      <c r="J13" s="7">
        <v>24090</v>
      </c>
      <c r="K13" s="98">
        <f t="shared" si="2"/>
        <v>0</v>
      </c>
    </row>
    <row r="14" spans="1:11" ht="47.25" x14ac:dyDescent="0.25">
      <c r="A14" s="97" t="s">
        <v>82</v>
      </c>
      <c r="B14" s="104" t="s">
        <v>116</v>
      </c>
      <c r="C14" s="35">
        <v>274811</v>
      </c>
      <c r="D14" s="35">
        <v>274811</v>
      </c>
      <c r="E14" s="98">
        <f t="shared" si="0"/>
        <v>0</v>
      </c>
      <c r="F14" s="7">
        <v>239594</v>
      </c>
      <c r="G14" s="7">
        <v>239594</v>
      </c>
      <c r="H14" s="98">
        <f t="shared" si="1"/>
        <v>0</v>
      </c>
      <c r="I14" s="7">
        <v>239594</v>
      </c>
      <c r="J14" s="7">
        <v>239594</v>
      </c>
      <c r="K14" s="98">
        <f t="shared" si="2"/>
        <v>0</v>
      </c>
    </row>
    <row r="15" spans="1:11" ht="47.25" x14ac:dyDescent="0.25">
      <c r="A15" s="97" t="s">
        <v>83</v>
      </c>
      <c r="B15" s="105" t="s">
        <v>181</v>
      </c>
      <c r="C15" s="35">
        <v>25896</v>
      </c>
      <c r="D15" s="35">
        <v>25896</v>
      </c>
      <c r="E15" s="98">
        <f t="shared" si="0"/>
        <v>0</v>
      </c>
      <c r="F15" s="7">
        <v>24716</v>
      </c>
      <c r="G15" s="7">
        <v>24716</v>
      </c>
      <c r="H15" s="98">
        <f t="shared" si="1"/>
        <v>0</v>
      </c>
      <c r="I15" s="7">
        <v>24716</v>
      </c>
      <c r="J15" s="7">
        <v>24716</v>
      </c>
      <c r="K15" s="98">
        <f t="shared" si="2"/>
        <v>0</v>
      </c>
    </row>
    <row r="16" spans="1:11" ht="31.5" x14ac:dyDescent="0.25">
      <c r="A16" s="97" t="s">
        <v>84</v>
      </c>
      <c r="B16" s="105" t="s">
        <v>85</v>
      </c>
      <c r="C16" s="35">
        <v>624343</v>
      </c>
      <c r="D16" s="35">
        <v>624343</v>
      </c>
      <c r="E16" s="98">
        <f t="shared" si="0"/>
        <v>0</v>
      </c>
      <c r="F16" s="7">
        <v>563052</v>
      </c>
      <c r="G16" s="7">
        <v>563052</v>
      </c>
      <c r="H16" s="98">
        <f t="shared" si="1"/>
        <v>0</v>
      </c>
      <c r="I16" s="7"/>
      <c r="J16" s="7"/>
      <c r="K16" s="98">
        <f t="shared" si="2"/>
        <v>0</v>
      </c>
    </row>
    <row r="17" spans="1:11" ht="31.5" x14ac:dyDescent="0.25">
      <c r="A17" s="97" t="s">
        <v>86</v>
      </c>
      <c r="B17" s="105" t="s">
        <v>87</v>
      </c>
      <c r="C17" s="35">
        <v>11825</v>
      </c>
      <c r="D17" s="35">
        <v>40213</v>
      </c>
      <c r="E17" s="98">
        <f t="shared" si="0"/>
        <v>28388</v>
      </c>
      <c r="F17" s="7"/>
      <c r="G17" s="7"/>
      <c r="H17" s="98">
        <f t="shared" si="1"/>
        <v>0</v>
      </c>
      <c r="I17" s="7"/>
      <c r="J17" s="7"/>
      <c r="K17" s="98">
        <f t="shared" si="2"/>
        <v>0</v>
      </c>
    </row>
    <row r="18" spans="1:11" ht="47.25" x14ac:dyDescent="0.25">
      <c r="A18" s="145" t="s">
        <v>88</v>
      </c>
      <c r="B18" s="105" t="s">
        <v>89</v>
      </c>
      <c r="C18" s="35">
        <v>2866962</v>
      </c>
      <c r="D18" s="35">
        <v>2866962</v>
      </c>
      <c r="E18" s="98">
        <f t="shared" si="0"/>
        <v>0</v>
      </c>
      <c r="F18" s="35">
        <v>1822567</v>
      </c>
      <c r="G18" s="35">
        <v>1822567</v>
      </c>
      <c r="H18" s="98">
        <f t="shared" si="1"/>
        <v>0</v>
      </c>
      <c r="I18" s="35">
        <v>1805179</v>
      </c>
      <c r="J18" s="35">
        <v>1805179</v>
      </c>
      <c r="K18" s="98">
        <f t="shared" si="2"/>
        <v>0</v>
      </c>
    </row>
    <row r="19" spans="1:11" ht="30" x14ac:dyDescent="0.25">
      <c r="A19" s="145"/>
      <c r="B19" s="106" t="s">
        <v>90</v>
      </c>
      <c r="C19" s="58">
        <v>260122</v>
      </c>
      <c r="D19" s="58">
        <v>260122</v>
      </c>
      <c r="E19" s="99">
        <f t="shared" si="0"/>
        <v>0</v>
      </c>
      <c r="F19" s="59">
        <v>503407</v>
      </c>
      <c r="G19" s="59">
        <v>503407</v>
      </c>
      <c r="H19" s="99">
        <f t="shared" si="1"/>
        <v>0</v>
      </c>
      <c r="I19" s="59">
        <v>486485</v>
      </c>
      <c r="J19" s="59">
        <v>486485</v>
      </c>
      <c r="K19" s="99">
        <f t="shared" si="2"/>
        <v>0</v>
      </c>
    </row>
    <row r="20" spans="1:11" ht="30" x14ac:dyDescent="0.25">
      <c r="A20" s="145"/>
      <c r="B20" s="106" t="s">
        <v>91</v>
      </c>
      <c r="C20" s="58">
        <v>422341</v>
      </c>
      <c r="D20" s="58">
        <v>422341</v>
      </c>
      <c r="E20" s="99">
        <f t="shared" si="0"/>
        <v>0</v>
      </c>
      <c r="F20" s="59">
        <v>452275</v>
      </c>
      <c r="G20" s="59">
        <v>452275</v>
      </c>
      <c r="H20" s="99">
        <f t="shared" si="1"/>
        <v>0</v>
      </c>
      <c r="I20" s="59">
        <v>439690</v>
      </c>
      <c r="J20" s="59">
        <v>439690</v>
      </c>
      <c r="K20" s="99">
        <f t="shared" si="2"/>
        <v>0</v>
      </c>
    </row>
    <row r="21" spans="1:11" ht="45" x14ac:dyDescent="0.25">
      <c r="A21" s="145"/>
      <c r="B21" s="106" t="s">
        <v>92</v>
      </c>
      <c r="C21" s="58">
        <v>2057659</v>
      </c>
      <c r="D21" s="58">
        <v>2057659</v>
      </c>
      <c r="E21" s="99">
        <f t="shared" si="0"/>
        <v>0</v>
      </c>
      <c r="F21" s="59">
        <v>770922</v>
      </c>
      <c r="G21" s="59">
        <v>770922</v>
      </c>
      <c r="H21" s="99">
        <f t="shared" si="1"/>
        <v>0</v>
      </c>
      <c r="I21" s="59">
        <v>778013</v>
      </c>
      <c r="J21" s="59">
        <v>778013</v>
      </c>
      <c r="K21" s="99">
        <f t="shared" si="2"/>
        <v>0</v>
      </c>
    </row>
    <row r="22" spans="1:11" ht="30" x14ac:dyDescent="0.25">
      <c r="A22" s="145"/>
      <c r="B22" s="107" t="s">
        <v>93</v>
      </c>
      <c r="C22" s="58">
        <v>126840</v>
      </c>
      <c r="D22" s="58">
        <v>126840</v>
      </c>
      <c r="E22" s="99">
        <f t="shared" si="0"/>
        <v>0</v>
      </c>
      <c r="F22" s="59">
        <v>95963</v>
      </c>
      <c r="G22" s="59">
        <v>95963</v>
      </c>
      <c r="H22" s="99">
        <f t="shared" si="1"/>
        <v>0</v>
      </c>
      <c r="I22" s="59">
        <v>100991</v>
      </c>
      <c r="J22" s="59">
        <v>100991</v>
      </c>
      <c r="K22" s="99">
        <f t="shared" si="2"/>
        <v>0</v>
      </c>
    </row>
    <row r="23" spans="1:11" ht="47.25" x14ac:dyDescent="0.25">
      <c r="A23" s="97" t="s">
        <v>94</v>
      </c>
      <c r="B23" s="105" t="s">
        <v>95</v>
      </c>
      <c r="C23" s="35">
        <v>67277</v>
      </c>
      <c r="D23" s="35">
        <v>67277</v>
      </c>
      <c r="E23" s="98">
        <f t="shared" si="0"/>
        <v>0</v>
      </c>
      <c r="F23" s="7">
        <v>59960</v>
      </c>
      <c r="G23" s="7">
        <v>59960</v>
      </c>
      <c r="H23" s="98">
        <f t="shared" si="1"/>
        <v>0</v>
      </c>
      <c r="I23" s="7"/>
      <c r="J23" s="7"/>
      <c r="K23" s="98">
        <f t="shared" si="2"/>
        <v>0</v>
      </c>
    </row>
    <row r="24" spans="1:11" ht="31.5" x14ac:dyDescent="0.25">
      <c r="A24" s="97" t="s">
        <v>96</v>
      </c>
      <c r="B24" s="105" t="s">
        <v>117</v>
      </c>
      <c r="C24" s="35">
        <v>91</v>
      </c>
      <c r="D24" s="35">
        <v>91</v>
      </c>
      <c r="E24" s="98">
        <f>D24-C24</f>
        <v>0</v>
      </c>
      <c r="F24" s="7">
        <v>91</v>
      </c>
      <c r="G24" s="7">
        <v>91</v>
      </c>
      <c r="H24" s="98">
        <v>91</v>
      </c>
      <c r="I24" s="7">
        <v>91</v>
      </c>
      <c r="J24" s="7">
        <v>91</v>
      </c>
      <c r="K24" s="98">
        <f t="shared" si="2"/>
        <v>0</v>
      </c>
    </row>
    <row r="25" spans="1:11" ht="47.25" x14ac:dyDescent="0.25">
      <c r="A25" s="97" t="s">
        <v>97</v>
      </c>
      <c r="B25" s="105" t="s">
        <v>183</v>
      </c>
      <c r="C25" s="35">
        <v>1217964</v>
      </c>
      <c r="D25" s="35">
        <v>1227836</v>
      </c>
      <c r="E25" s="98">
        <f>D25-C25</f>
        <v>9872</v>
      </c>
      <c r="F25" s="7">
        <v>1170612</v>
      </c>
      <c r="G25" s="7">
        <v>1170612</v>
      </c>
      <c r="H25" s="98">
        <f>G25-F25</f>
        <v>0</v>
      </c>
      <c r="I25" s="7">
        <v>1170612</v>
      </c>
      <c r="J25" s="7">
        <v>1170612</v>
      </c>
      <c r="K25" s="98">
        <f>J25-I25</f>
        <v>0</v>
      </c>
    </row>
    <row r="26" spans="1:11" ht="47.25" x14ac:dyDescent="0.25">
      <c r="A26" s="97" t="s">
        <v>98</v>
      </c>
      <c r="B26" s="105" t="s">
        <v>99</v>
      </c>
      <c r="C26" s="35">
        <v>65971</v>
      </c>
      <c r="D26" s="35">
        <v>65971</v>
      </c>
      <c r="E26" s="98">
        <f t="shared" si="0"/>
        <v>0</v>
      </c>
      <c r="F26" s="7"/>
      <c r="G26" s="7"/>
      <c r="H26" s="98">
        <f t="shared" si="1"/>
        <v>0</v>
      </c>
      <c r="I26" s="7"/>
      <c r="J26" s="7"/>
      <c r="K26" s="98">
        <f t="shared" si="2"/>
        <v>0</v>
      </c>
    </row>
    <row r="27" spans="1:11" ht="31.5" x14ac:dyDescent="0.25">
      <c r="A27" s="97" t="s">
        <v>100</v>
      </c>
      <c r="B27" s="105" t="s">
        <v>118</v>
      </c>
      <c r="C27" s="35">
        <v>713974</v>
      </c>
      <c r="D27" s="35">
        <v>713974</v>
      </c>
      <c r="E27" s="98">
        <f t="shared" si="0"/>
        <v>0</v>
      </c>
      <c r="F27" s="7">
        <v>66571</v>
      </c>
      <c r="G27" s="7">
        <v>66571</v>
      </c>
      <c r="H27" s="98">
        <f>G27-F27</f>
        <v>0</v>
      </c>
      <c r="I27" s="7">
        <v>11646</v>
      </c>
      <c r="J27" s="7">
        <v>11646</v>
      </c>
      <c r="K27" s="98">
        <f t="shared" si="2"/>
        <v>0</v>
      </c>
    </row>
    <row r="28" spans="1:11" ht="31.5" x14ac:dyDescent="0.25">
      <c r="A28" s="97" t="s">
        <v>101</v>
      </c>
      <c r="B28" s="105" t="s">
        <v>102</v>
      </c>
      <c r="C28" s="35"/>
      <c r="D28" s="35"/>
      <c r="E28" s="98">
        <f t="shared" si="0"/>
        <v>0</v>
      </c>
      <c r="F28" s="7"/>
      <c r="G28" s="7"/>
      <c r="H28" s="98">
        <f t="shared" si="1"/>
        <v>0</v>
      </c>
      <c r="I28" s="7"/>
      <c r="J28" s="7"/>
      <c r="K28" s="98">
        <f t="shared" si="2"/>
        <v>0</v>
      </c>
    </row>
    <row r="29" spans="1:11" ht="63" x14ac:dyDescent="0.25">
      <c r="A29" s="97" t="s">
        <v>103</v>
      </c>
      <c r="B29" s="104" t="s">
        <v>105</v>
      </c>
      <c r="C29" s="35">
        <v>58680</v>
      </c>
      <c r="D29" s="35">
        <v>61208</v>
      </c>
      <c r="E29" s="98">
        <f t="shared" si="0"/>
        <v>2528</v>
      </c>
      <c r="F29" s="7">
        <v>23533</v>
      </c>
      <c r="G29" s="7">
        <v>23533</v>
      </c>
      <c r="H29" s="98">
        <f t="shared" si="1"/>
        <v>0</v>
      </c>
      <c r="I29" s="7">
        <v>23500</v>
      </c>
      <c r="J29" s="7">
        <v>23500</v>
      </c>
      <c r="K29" s="98">
        <f t="shared" si="2"/>
        <v>0</v>
      </c>
    </row>
    <row r="30" spans="1:11" ht="47.25" x14ac:dyDescent="0.25">
      <c r="A30" s="97" t="s">
        <v>104</v>
      </c>
      <c r="B30" s="105" t="s">
        <v>184</v>
      </c>
      <c r="C30" s="35">
        <v>30960</v>
      </c>
      <c r="D30" s="35">
        <v>30960</v>
      </c>
      <c r="E30" s="98">
        <f t="shared" si="0"/>
        <v>0</v>
      </c>
      <c r="F30" s="7">
        <v>6320</v>
      </c>
      <c r="G30" s="7">
        <v>6320</v>
      </c>
      <c r="H30" s="98">
        <f t="shared" si="1"/>
        <v>0</v>
      </c>
      <c r="I30" s="7">
        <v>22175</v>
      </c>
      <c r="J30" s="7">
        <v>22175</v>
      </c>
      <c r="K30" s="98">
        <f t="shared" si="2"/>
        <v>0</v>
      </c>
    </row>
    <row r="31" spans="1:11" ht="47.25" x14ac:dyDescent="0.25">
      <c r="A31" s="97" t="s">
        <v>106</v>
      </c>
      <c r="B31" s="105" t="s">
        <v>185</v>
      </c>
      <c r="C31" s="35">
        <v>493248</v>
      </c>
      <c r="D31" s="35">
        <v>493248</v>
      </c>
      <c r="E31" s="98">
        <f t="shared" si="0"/>
        <v>0</v>
      </c>
      <c r="F31" s="7">
        <v>447739</v>
      </c>
      <c r="G31" s="7">
        <v>447739</v>
      </c>
      <c r="H31" s="98">
        <f t="shared" si="1"/>
        <v>0</v>
      </c>
      <c r="I31" s="7">
        <v>464462</v>
      </c>
      <c r="J31" s="7">
        <v>464462</v>
      </c>
      <c r="K31" s="98">
        <f t="shared" si="2"/>
        <v>0</v>
      </c>
    </row>
    <row r="32" spans="1:11" ht="31.5" x14ac:dyDescent="0.25">
      <c r="A32" s="97" t="s">
        <v>107</v>
      </c>
      <c r="B32" s="105" t="s">
        <v>109</v>
      </c>
      <c r="C32" s="35">
        <v>350043</v>
      </c>
      <c r="D32" s="35">
        <v>356118</v>
      </c>
      <c r="E32" s="98">
        <f t="shared" si="0"/>
        <v>6075</v>
      </c>
      <c r="F32" s="7">
        <v>30996</v>
      </c>
      <c r="G32" s="7">
        <v>30996</v>
      </c>
      <c r="H32" s="98">
        <f t="shared" si="1"/>
        <v>0</v>
      </c>
      <c r="I32" s="7"/>
      <c r="J32" s="7"/>
      <c r="K32" s="98">
        <f t="shared" si="2"/>
        <v>0</v>
      </c>
    </row>
    <row r="33" spans="1:11" ht="31.5" x14ac:dyDescent="0.25">
      <c r="A33" s="97" t="s">
        <v>108</v>
      </c>
      <c r="B33" s="105" t="s">
        <v>111</v>
      </c>
      <c r="C33" s="35">
        <v>152793</v>
      </c>
      <c r="D33" s="35">
        <v>152793</v>
      </c>
      <c r="E33" s="98">
        <f>D33-C33</f>
        <v>0</v>
      </c>
      <c r="F33" s="7">
        <v>7803</v>
      </c>
      <c r="G33" s="7">
        <v>7803</v>
      </c>
      <c r="H33" s="98">
        <f>G33-F33</f>
        <v>0</v>
      </c>
      <c r="I33" s="7">
        <v>7803</v>
      </c>
      <c r="J33" s="7">
        <v>7803</v>
      </c>
      <c r="K33" s="98">
        <f t="shared" si="2"/>
        <v>0</v>
      </c>
    </row>
    <row r="34" spans="1:11" ht="31.5" x14ac:dyDescent="0.25">
      <c r="A34" s="97" t="s">
        <v>110</v>
      </c>
      <c r="B34" s="105" t="s">
        <v>182</v>
      </c>
      <c r="C34" s="35">
        <v>10717</v>
      </c>
      <c r="D34" s="35">
        <v>10717</v>
      </c>
      <c r="E34" s="98">
        <f>D34-C34</f>
        <v>0</v>
      </c>
      <c r="F34" s="7"/>
      <c r="G34" s="7"/>
      <c r="H34" s="98">
        <f t="shared" ref="H34:H35" si="3">G34-F34</f>
        <v>0</v>
      </c>
      <c r="I34" s="7"/>
      <c r="J34" s="7"/>
      <c r="K34" s="98">
        <f t="shared" si="2"/>
        <v>0</v>
      </c>
    </row>
    <row r="35" spans="1:11" ht="39.75" customHeight="1" x14ac:dyDescent="0.25">
      <c r="A35" s="97" t="s">
        <v>161</v>
      </c>
      <c r="B35" s="105" t="s">
        <v>158</v>
      </c>
      <c r="C35" s="35">
        <v>1062</v>
      </c>
      <c r="D35" s="35">
        <v>1062</v>
      </c>
      <c r="E35" s="98">
        <f>D35-C35</f>
        <v>0</v>
      </c>
      <c r="F35" s="7">
        <v>1062</v>
      </c>
      <c r="G35" s="7">
        <v>1062</v>
      </c>
      <c r="H35" s="98">
        <f t="shared" si="3"/>
        <v>0</v>
      </c>
      <c r="I35" s="7">
        <v>1062</v>
      </c>
      <c r="J35" s="7">
        <v>1062</v>
      </c>
      <c r="K35" s="98">
        <f t="shared" si="2"/>
        <v>0</v>
      </c>
    </row>
    <row r="36" spans="1:11" ht="16.5" thickBot="1" x14ac:dyDescent="0.3">
      <c r="A36" s="100"/>
      <c r="B36" s="108" t="s">
        <v>3</v>
      </c>
      <c r="C36" s="101">
        <f>SUM(C5:C18,C23:C25,C26:C35)</f>
        <v>17909259</v>
      </c>
      <c r="D36" s="101">
        <f>SUM(D5:D18,D23:D25,D26:D35)</f>
        <v>17968294</v>
      </c>
      <c r="E36" s="103">
        <f>D36-C36</f>
        <v>59035</v>
      </c>
      <c r="F36" s="102">
        <f>SUM(F5:F18,F23:F25,F26:F35)</f>
        <v>13766517</v>
      </c>
      <c r="G36" s="102">
        <f>SUM(G5:G18,G23:G25,G26:G35)</f>
        <v>13766517</v>
      </c>
      <c r="H36" s="103">
        <f t="shared" si="1"/>
        <v>0</v>
      </c>
      <c r="I36" s="102">
        <f>SUM(I5:I18,I23:I25,I26:I35)</f>
        <v>12972310</v>
      </c>
      <c r="J36" s="102">
        <f>SUM(J5:J18,J23:J25,J26:J35)</f>
        <v>12972310</v>
      </c>
      <c r="K36" s="103">
        <f t="shared" si="2"/>
        <v>0</v>
      </c>
    </row>
  </sheetData>
  <mergeCells count="7">
    <mergeCell ref="A18:A22"/>
    <mergeCell ref="A2:K2"/>
    <mergeCell ref="A3:A4"/>
    <mergeCell ref="B3:B4"/>
    <mergeCell ref="C3:E3"/>
    <mergeCell ref="F3:H3"/>
    <mergeCell ref="I3:K3"/>
  </mergeCells>
  <conditionalFormatting sqref="G8">
    <cfRule type="cellIs" dxfId="5" priority="25" operator="lessThan">
      <formula>0</formula>
    </cfRule>
  </conditionalFormatting>
  <conditionalFormatting sqref="D5:E35 G5:H35 J5:K35">
    <cfRule type="cellIs" dxfId="4" priority="24" operator="lessThan">
      <formula>0</formula>
    </cfRule>
  </conditionalFormatting>
  <conditionalFormatting sqref="C5:C35">
    <cfRule type="cellIs" dxfId="3" priority="4" operator="lessThan">
      <formula>0</formula>
    </cfRule>
  </conditionalFormatting>
  <conditionalFormatting sqref="F8">
    <cfRule type="cellIs" dxfId="2" priority="3" operator="lessThan">
      <formula>0</formula>
    </cfRule>
  </conditionalFormatting>
  <conditionalFormatting sqref="F5:F35">
    <cfRule type="cellIs" dxfId="1" priority="2" operator="lessThan">
      <formula>0</formula>
    </cfRule>
  </conditionalFormatting>
  <conditionalFormatting sqref="I5:I35">
    <cfRule type="cellIs" dxfId="0" priority="1" operator="lessThan">
      <formula>0</formula>
    </cfRule>
  </conditionalFormatting>
  <pageMargins left="0.7" right="0.7" top="0.75" bottom="0.75" header="0.3" footer="0.3"/>
  <pageSetup paperSize="9" scale="69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Осн парам</vt:lpstr>
      <vt:lpstr>Доходы</vt:lpstr>
      <vt:lpstr>расходы ГРБС</vt:lpstr>
      <vt:lpstr>источники фин дефицита</vt:lpstr>
      <vt:lpstr>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Н. Поручикова</dc:creator>
  <cp:lastModifiedBy>Елена Е. Филатова</cp:lastModifiedBy>
  <cp:lastPrinted>2023-08-11T05:51:02Z</cp:lastPrinted>
  <dcterms:created xsi:type="dcterms:W3CDTF">2014-04-18T10:02:04Z</dcterms:created>
  <dcterms:modified xsi:type="dcterms:W3CDTF">2023-09-19T07:26:56Z</dcterms:modified>
</cp:coreProperties>
</file>